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4005" windowHeight="3855" tabRatio="791" activeTab="0"/>
  </bookViews>
  <sheets>
    <sheet name="Assumptions" sheetId="1" r:id="rId1"/>
    <sheet name="Business activity" sheetId="2" r:id="rId2"/>
    <sheet name="Summary financial" sheetId="3" r:id="rId3"/>
    <sheet name="Operating and capital expenses" sheetId="4" r:id="rId4"/>
    <sheet name="Graphical summary" sheetId="5" r:id="rId5"/>
    <sheet name="Financial Forecast" sheetId="6" r:id="rId6"/>
    <sheet name="Revenue summary" sheetId="7" r:id="rId7"/>
    <sheet name="Historical financial" sheetId="8" r:id="rId8"/>
    <sheet name="Revenue 1" sheetId="9" r:id="rId9"/>
    <sheet name="Revenue 2" sheetId="10" r:id="rId10"/>
    <sheet name="Revenue 3" sheetId="11" r:id="rId11"/>
    <sheet name="Revenue 4" sheetId="12" r:id="rId12"/>
    <sheet name="Revenue 5" sheetId="13" r:id="rId13"/>
    <sheet name="Mezzanine and IPO analysis" sheetId="14" r:id="rId14"/>
  </sheets>
  <definedNames>
    <definedName name="_Order1" hidden="1">255</definedName>
    <definedName name="_xlnm.Print_Area" localSheetId="0">'Assumptions'!$A$1:$G$239</definedName>
    <definedName name="_xlnm.Print_Area" localSheetId="1">'Business activity'!$A$1:$G$94</definedName>
    <definedName name="_xlnm.Print_Area" localSheetId="5">'Financial Forecast'!$A$1:$G$129</definedName>
    <definedName name="_xlnm.Print_Area" localSheetId="4">'Graphical summary'!$A$1:$J$248</definedName>
    <definedName name="_xlnm.Print_Area" localSheetId="7">'Historical financial'!$A$1:$E$51</definedName>
    <definedName name="_xlnm.Print_Area" localSheetId="3">'Operating and capital expenses'!$A$1:$G$139</definedName>
    <definedName name="_xlnm.Print_Area" localSheetId="8">'Revenue 1'!$A$1:$G$119</definedName>
    <definedName name="_xlnm.Print_Area" localSheetId="9">'Revenue 2'!$A$1:$G$119</definedName>
    <definedName name="_xlnm.Print_Area" localSheetId="10">'Revenue 3'!$A$1:$G$135</definedName>
    <definedName name="_xlnm.Print_Area" localSheetId="11">'Revenue 4'!$A$1:$G$118</definedName>
    <definedName name="_xlnm.Print_Area" localSheetId="12">'Revenue 5'!$A$1:$G$137</definedName>
    <definedName name="_xlnm.Print_Area" localSheetId="6">'Revenue summary'!$A$1:$G$52</definedName>
    <definedName name="_xlnm.Print_Area" localSheetId="2">'Summary financial'!$A$1:$H$59</definedName>
  </definedNames>
  <calcPr fullCalcOnLoad="1"/>
</workbook>
</file>

<file path=xl/sharedStrings.xml><?xml version="1.0" encoding="utf-8"?>
<sst xmlns="http://schemas.openxmlformats.org/spreadsheetml/2006/main" count="508" uniqueCount="230">
  <si>
    <t>Assumptions</t>
  </si>
  <si>
    <t>1999/2000</t>
  </si>
  <si>
    <t>Assumptions (continued)</t>
  </si>
  <si>
    <t>Working capital requirements</t>
  </si>
  <si>
    <t>Debtors as a % of sales</t>
  </si>
  <si>
    <t>Creditors as a % of sales</t>
  </si>
  <si>
    <t>Capital expenditure</t>
  </si>
  <si>
    <t>Interest rate received</t>
  </si>
  <si>
    <t>Interest rate payable (short term debt)</t>
  </si>
  <si>
    <t>Working capital</t>
  </si>
  <si>
    <t>Trade</t>
  </si>
  <si>
    <t>Total</t>
  </si>
  <si>
    <t>Capital Expenditure</t>
  </si>
  <si>
    <t>Working Capital</t>
  </si>
  <si>
    <t>% Debtors</t>
  </si>
  <si>
    <t>% Creditors</t>
  </si>
  <si>
    <t>Working capital required (trade)</t>
  </si>
  <si>
    <t>Current working capital</t>
  </si>
  <si>
    <t>Profit and Loss Statement (Historical)</t>
  </si>
  <si>
    <t>Sales</t>
  </si>
  <si>
    <t>Other income</t>
  </si>
  <si>
    <t>Total other income</t>
  </si>
  <si>
    <t>Total Revenue</t>
  </si>
  <si>
    <t>Less Operating Expenses</t>
  </si>
  <si>
    <t>Total Operating Expenses</t>
  </si>
  <si>
    <t>Earnings before Depn,Int and tax</t>
  </si>
  <si>
    <t>Depreciation</t>
  </si>
  <si>
    <t>Amortisation</t>
  </si>
  <si>
    <t>Earnings before interest and tax</t>
  </si>
  <si>
    <t>Income Taxation</t>
  </si>
  <si>
    <t>Net profit after tax</t>
  </si>
  <si>
    <t>Balance Sheet</t>
  </si>
  <si>
    <t>CURRENT ASSETS</t>
  </si>
  <si>
    <t>Cash</t>
  </si>
  <si>
    <t>Trade debtors</t>
  </si>
  <si>
    <t>Other</t>
  </si>
  <si>
    <t>TOTAL CURRENT ASSETS</t>
  </si>
  <si>
    <t>NON-CURRENT ASSETS</t>
  </si>
  <si>
    <t>Investments</t>
  </si>
  <si>
    <t>Property, Plant &amp; equipment</t>
  </si>
  <si>
    <t>Intangibles</t>
  </si>
  <si>
    <t>TOTAL NON-CURRENT ASSETS</t>
  </si>
  <si>
    <t>TOTAL ASSETS</t>
  </si>
  <si>
    <t>CURRENT LIABILITIES</t>
  </si>
  <si>
    <t>Provisions</t>
  </si>
  <si>
    <t>Unearned income</t>
  </si>
  <si>
    <t>TOTAL CURRENT LIABILITIES</t>
  </si>
  <si>
    <t>NON CURRENT LIABILITIES</t>
  </si>
  <si>
    <t>Provision for deferred income tax</t>
  </si>
  <si>
    <t>TOTAL NON-CURRENT LIABILITIES</t>
  </si>
  <si>
    <t>TOTAL LIABILITIES</t>
  </si>
  <si>
    <t>NET ASSETS</t>
  </si>
  <si>
    <t>SHAREHOLDER EQUITY</t>
  </si>
  <si>
    <t>Issued Share Capital</t>
  </si>
  <si>
    <t>Foreign Currency Transalation Reserver</t>
  </si>
  <si>
    <t>Retained Profits/(losses)</t>
  </si>
  <si>
    <t>TOTAL SHAREHOLDERS' EQUITY</t>
  </si>
  <si>
    <t>Total capital expenditure</t>
  </si>
  <si>
    <t>Financing activities</t>
  </si>
  <si>
    <t>Equity funds raised</t>
  </si>
  <si>
    <t>Net financing activities</t>
  </si>
  <si>
    <t>Net cashflow after financing</t>
  </si>
  <si>
    <t>Creditors</t>
  </si>
  <si>
    <t>Other Income</t>
  </si>
  <si>
    <t>Net cashflow before financing</t>
  </si>
  <si>
    <t>Balance Sheet (Historical and Financial Forecast)</t>
  </si>
  <si>
    <t>Depreciation on capital expenditure</t>
  </si>
  <si>
    <t>Interested received</t>
  </si>
  <si>
    <t>Interest paid</t>
  </si>
  <si>
    <t>Finance lease charges</t>
  </si>
  <si>
    <t>Net interest</t>
  </si>
  <si>
    <t>Depreciation and Amortisation</t>
  </si>
  <si>
    <t>EBDIT</t>
  </si>
  <si>
    <t>Revenue</t>
  </si>
  <si>
    <t>Trade Creditors</t>
  </si>
  <si>
    <t>Depreciation and amortisation</t>
  </si>
  <si>
    <t>EBIT</t>
  </si>
  <si>
    <t>EBT</t>
  </si>
  <si>
    <t>NPAT</t>
  </si>
  <si>
    <t>IPO Valuation multiple</t>
  </si>
  <si>
    <t>Number of shares issued</t>
  </si>
  <si>
    <t>Dilution of existing shareholders</t>
  </si>
  <si>
    <t>Issue price per share</t>
  </si>
  <si>
    <t>Issued shares post mezzanine</t>
  </si>
  <si>
    <t>Initial Public offering</t>
  </si>
  <si>
    <t>Dilution of all existing shareholders</t>
  </si>
  <si>
    <t>Dilution of original shareholders</t>
  </si>
  <si>
    <t>Amount invested</t>
  </si>
  <si>
    <t>Dividends</t>
  </si>
  <si>
    <t>Number of shares issued to investor</t>
  </si>
  <si>
    <t>Issued shares post IPO</t>
  </si>
  <si>
    <t>Net Tangible Assets</t>
  </si>
  <si>
    <t>Dividend policy (% of last year NPAT)</t>
  </si>
  <si>
    <t>Working capital required</t>
  </si>
  <si>
    <t>Existing Depreciation and amortisation</t>
  </si>
  <si>
    <t>Additional depreciation</t>
  </si>
  <si>
    <t>Corporate tax rate</t>
  </si>
  <si>
    <t>Issued shares end of year</t>
  </si>
  <si>
    <t>Shares issued during year</t>
  </si>
  <si>
    <t>Net cashflow after capital expenditure</t>
  </si>
  <si>
    <t>Reserves</t>
  </si>
  <si>
    <t>Pre-mezzanine NPAT (last year)</t>
  </si>
  <si>
    <t>Impact of successive funding rounds</t>
  </si>
  <si>
    <t>Issued shares (end of year)</t>
  </si>
  <si>
    <t>Issued shares (begin of year)</t>
  </si>
  <si>
    <t>IPO Amount raised (new shares)</t>
  </si>
  <si>
    <t>IPO Amount raised (sale of shares)</t>
  </si>
  <si>
    <t>Underwriting fee</t>
  </si>
  <si>
    <t>NPAT (this year)</t>
  </si>
  <si>
    <t>Existing shares sold</t>
  </si>
  <si>
    <t>IPO fees</t>
  </si>
  <si>
    <t>Fixed fees</t>
  </si>
  <si>
    <t>Underwriting/management fee</t>
  </si>
  <si>
    <t>IPO fixed fees</t>
  </si>
  <si>
    <t>Total sales</t>
  </si>
  <si>
    <t>Operating profit before tax</t>
  </si>
  <si>
    <t>Receivables</t>
  </si>
  <si>
    <t>Deferred income tax liability</t>
  </si>
  <si>
    <t>A graphical overview of this financial model is provided below.</t>
  </si>
  <si>
    <t>Effective corporate tax rate</t>
  </si>
  <si>
    <t>EBITDA</t>
  </si>
  <si>
    <t>Corporate</t>
  </si>
  <si>
    <t>All assumptions underlying this model are contained within the "Assumption" worksheet</t>
  </si>
  <si>
    <t>NOTES</t>
  </si>
  <si>
    <t>The assumptions underlying each market segment are grouped on each of the following pages.</t>
  </si>
  <si>
    <t>The key business drivers within each market segment are used to drive this dynamic model</t>
  </si>
  <si>
    <t>Operating expenditure</t>
  </si>
  <si>
    <t>Recurring revenue</t>
  </si>
  <si>
    <t>Total revenue</t>
  </si>
  <si>
    <t>Non-recurring revenue</t>
  </si>
  <si>
    <t>99/2000</t>
  </si>
  <si>
    <t>Summary</t>
  </si>
  <si>
    <t>Less capital expenditure</t>
  </si>
  <si>
    <t>Net cashflow</t>
  </si>
  <si>
    <t>Revenue by submarket segment</t>
  </si>
  <si>
    <t>Non-recurring and recurring revenue</t>
  </si>
  <si>
    <t>Customer base</t>
  </si>
  <si>
    <t>Direct cost (recurring)</t>
  </si>
  <si>
    <t>Direct cost (non-recurring)</t>
  </si>
  <si>
    <t>Direct cost (recurring) %</t>
  </si>
  <si>
    <t>Direct cost (non-recurring) %</t>
  </si>
  <si>
    <t>Direct cost</t>
  </si>
  <si>
    <t>Direct cost A$ (non-recurring)</t>
  </si>
  <si>
    <t>Marketing</t>
  </si>
  <si>
    <t>Direct costs (recurring)</t>
  </si>
  <si>
    <t>Direct costs (Total)</t>
  </si>
  <si>
    <t>TOTAL REVENUE</t>
  </si>
  <si>
    <t>TOTAL DIRECT COSTS</t>
  </si>
  <si>
    <t>Direct cost A$ (recurring)</t>
  </si>
  <si>
    <t>Recurring and Non-recurring revenue</t>
  </si>
  <si>
    <t>Less Direct cost</t>
  </si>
  <si>
    <t>Labour required (man days per subscription)</t>
  </si>
  <si>
    <t>Projected activity</t>
  </si>
  <si>
    <t>H2 1999</t>
  </si>
  <si>
    <t>H1 2000</t>
  </si>
  <si>
    <t>Business activity</t>
  </si>
  <si>
    <t>Business service activity</t>
  </si>
  <si>
    <t>Operating and capital expenditure</t>
  </si>
  <si>
    <t>New members</t>
  </si>
  <si>
    <t xml:space="preserve">New </t>
  </si>
  <si>
    <t>Revenue categories</t>
  </si>
  <si>
    <t>Time periods (reproduced throughout model)</t>
  </si>
  <si>
    <t>There are five revenue categories (listed below)</t>
  </si>
  <si>
    <t>The key objective of the model is to produce ten graphs summarising key financials/drivers</t>
  </si>
  <si>
    <t>Forecast annual business activity with each revenue category</t>
  </si>
  <si>
    <t>Forecast accumulated business activty within each revenue category</t>
  </si>
  <si>
    <t>Placements</t>
  </si>
  <si>
    <t>Gross revenue</t>
  </si>
  <si>
    <t>Net revenue</t>
  </si>
  <si>
    <t>Non-recurring gross revenue</t>
  </si>
  <si>
    <t>Recurring gross revenue</t>
  </si>
  <si>
    <t>Gross margin</t>
  </si>
  <si>
    <t>Average</t>
  </si>
  <si>
    <t>Revenue and direct cost summary</t>
  </si>
  <si>
    <t>Total operating expenses</t>
  </si>
  <si>
    <t>NET REVENUE</t>
  </si>
  <si>
    <t>Net revenue (non-recurring)</t>
  </si>
  <si>
    <t>Net revenue (recurring)</t>
  </si>
  <si>
    <t>Net revenue (Total)</t>
  </si>
  <si>
    <t>TOTAL NET REVENUE</t>
  </si>
  <si>
    <t>Non-recurring Gross revenue</t>
  </si>
  <si>
    <t>Recurring Gross revenue</t>
  </si>
  <si>
    <t>Total net revenue</t>
  </si>
  <si>
    <t>LESS DIRECT COST</t>
  </si>
  <si>
    <t>Total gross revenue</t>
  </si>
  <si>
    <t>OTHER INCOME</t>
  </si>
  <si>
    <t>Financial Forecast</t>
  </si>
  <si>
    <t>Interest received</t>
  </si>
  <si>
    <t>GROSS REVENUE</t>
  </si>
  <si>
    <t>Equity finance</t>
  </si>
  <si>
    <t>Net cashflow after finance</t>
  </si>
  <si>
    <t>Membership base</t>
  </si>
  <si>
    <t>FINANCIAL</t>
  </si>
  <si>
    <t>BUSINESS ACTIVITY</t>
  </si>
  <si>
    <t>Graphical summary</t>
  </si>
  <si>
    <t>Sales ($US)</t>
  </si>
  <si>
    <t>Financial</t>
  </si>
  <si>
    <t>Revenue summary</t>
  </si>
  <si>
    <t>Financial model summary ($US)</t>
  </si>
  <si>
    <t>Proportion of new customer activity included as revenue for period</t>
  </si>
  <si>
    <t>Value at issue</t>
  </si>
  <si>
    <t>Mezzanine Valuation</t>
  </si>
  <si>
    <t>Venture capital and IPO analysis</t>
  </si>
  <si>
    <t>Venture capital finance</t>
  </si>
  <si>
    <t>2000/2001</t>
  </si>
  <si>
    <t>2001/2002</t>
  </si>
  <si>
    <t>2002/2003</t>
  </si>
  <si>
    <t>2003/2004</t>
  </si>
  <si>
    <t>2004/2005</t>
  </si>
  <si>
    <t>Revenue 1</t>
  </si>
  <si>
    <t>Revenue 2</t>
  </si>
  <si>
    <t>Revenue 3</t>
  </si>
  <si>
    <t>Revenue 4</t>
  </si>
  <si>
    <t>Revenue 5</t>
  </si>
  <si>
    <t>Item 1</t>
  </si>
  <si>
    <t>Item 2</t>
  </si>
  <si>
    <t>Item 3</t>
  </si>
  <si>
    <t>Item 4</t>
  </si>
  <si>
    <t>Item 5</t>
  </si>
  <si>
    <t>Expense 1</t>
  </si>
  <si>
    <t>Expense 2</t>
  </si>
  <si>
    <t>Expense 3</t>
  </si>
  <si>
    <t>Expense 4</t>
  </si>
  <si>
    <t>Expense 5</t>
  </si>
  <si>
    <t>Expense categories</t>
  </si>
  <si>
    <t>ABC Company Inc</t>
  </si>
  <si>
    <t xml:space="preserve">The default currency is the United States. </t>
  </si>
  <si>
    <t>Retail customers</t>
  </si>
  <si>
    <t>Industrial customers</t>
  </si>
  <si>
    <t>Government customers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</si>
</sst>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[Red]\(&quot;$&quot;#,##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* #,##0.00_);_(* \(#,##0.00\);_(* &quot;-&quot;??_);_(@_)"/>
    <numFmt numFmtId="177" formatCode="0.0%"/>
    <numFmt numFmtId="178" formatCode="_(* #,##0.0_);_(* \(#,##0.0\);_(* &quot;-&quot;??_);_(@_)"/>
    <numFmt numFmtId="179" formatCode="_(* #,##0_);_(* \(#,##0\);_(* &quot;-&quot;??_);_(@_)"/>
    <numFmt numFmtId="180" formatCode="&quot;$&quot;#,##0.000_);[Red]\(&quot;$&quot;#,##0.000\)"/>
    <numFmt numFmtId="181" formatCode="&quot;$&quot;#,##0.0_);[Red]\(&quot;$&quot;#,##0.0\)"/>
    <numFmt numFmtId="182" formatCode="&quot;US&quot;&quot;$&quot;#,##0.0,,&quot;m&quot;;[Red]\(&quot;$&quot;#,##0\)"/>
    <numFmt numFmtId="183" formatCode="&quot;US&quot;&quot;$&quot;#,##0.0,,&quot;m&quot;_);[Red]\(&quot;$&quot;#,##0\)"/>
    <numFmt numFmtId="184" formatCode="&quot;$&quot;#,##0.0,,&quot;m&quot;;[Red]\(&quot;$&quot;#,##0.0,,&quot;m&quot;\)"/>
    <numFmt numFmtId="185" formatCode="&quot;$&quot;#,##0&quot;m&quot;_);[Red]\(&quot;$&quot;#,##0.0\)"/>
    <numFmt numFmtId="186" formatCode="&quot;$&quot;#,##0,,&quot;m&quot;;[Red]\(&quot;$&quot;#,##0.0,,&quot;m&quot;\)"/>
    <numFmt numFmtId="187" formatCode="\$#,##0.0,,&quot;m&quot;;[Red]\(\$#,##0.0,,&quot;m&quot;\)"/>
    <numFmt numFmtId="188" formatCode="\$#,##0,,&quot;m&quot;;[Red]\(\$#,##0.0,,&quot;m&quot;\)"/>
    <numFmt numFmtId="189" formatCode="&quot;US&quot;\$#,##0.0,,&quot;m&quot;;[Red]\(\$#,##0\)"/>
    <numFmt numFmtId="190" formatCode="&quot;US&quot;\$#,##0.0,,&quot;m&quot;_);[Red]\(\$#,##0\)"/>
  </numFmts>
  <fonts count="85">
    <font>
      <sz val="10"/>
      <name val="Times New Roman"/>
      <family val="1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sz val="14"/>
      <name val="Arial Narrow"/>
      <family val="2"/>
    </font>
    <font>
      <b/>
      <u val="single"/>
      <sz val="8"/>
      <name val="Arial Narrow"/>
      <family val="2"/>
    </font>
    <font>
      <u val="single"/>
      <sz val="8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14"/>
      <color indexed="56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u val="single"/>
      <sz val="10"/>
      <color indexed="5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2.25"/>
      <color indexed="8"/>
      <name val="Arial"/>
      <family val="0"/>
    </font>
    <font>
      <b/>
      <sz val="1.75"/>
      <color indexed="8"/>
      <name val="Arial"/>
      <family val="0"/>
    </font>
    <font>
      <b/>
      <sz val="2.5"/>
      <color indexed="8"/>
      <name val="Arial"/>
      <family val="0"/>
    </font>
    <font>
      <b/>
      <sz val="2.75"/>
      <color indexed="8"/>
      <name val="Arial"/>
      <family val="0"/>
    </font>
    <font>
      <sz val="2.05"/>
      <color indexed="8"/>
      <name val="Arial"/>
      <family val="0"/>
    </font>
    <font>
      <sz val="10"/>
      <color indexed="8"/>
      <name val="Arial Narrow"/>
      <family val="0"/>
    </font>
    <font>
      <sz val="9.75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sz val="8"/>
      <color indexed="8"/>
      <name val="Arial Narrow"/>
      <family val="0"/>
    </font>
    <font>
      <sz val="8.5"/>
      <color indexed="8"/>
      <name val="Arial Narrow"/>
      <family val="0"/>
    </font>
    <font>
      <sz val="7.35"/>
      <color indexed="8"/>
      <name val="Arial Narrow"/>
      <family val="0"/>
    </font>
    <font>
      <sz val="9.5"/>
      <color indexed="8"/>
      <name val="Arial Narrow"/>
      <family val="0"/>
    </font>
    <font>
      <sz val="8.9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172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76">
    <xf numFmtId="172" fontId="0" fillId="0" borderId="0" xfId="0" applyAlignment="1">
      <alignment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0" fontId="14" fillId="0" borderId="0" xfId="44" applyNumberFormat="1" applyFont="1" applyBorder="1" applyAlignment="1" quotePrefix="1">
      <alignment horizontal="left"/>
    </xf>
    <xf numFmtId="172" fontId="15" fillId="0" borderId="0" xfId="0" applyFont="1" applyAlignment="1">
      <alignment/>
    </xf>
    <xf numFmtId="179" fontId="12" fillId="0" borderId="0" xfId="42" applyNumberFormat="1" applyFont="1" applyBorder="1" applyAlignment="1">
      <alignment horizontal="left"/>
    </xf>
    <xf numFmtId="0" fontId="12" fillId="0" borderId="0" xfId="44" applyNumberFormat="1" applyFont="1" applyBorder="1" applyAlignment="1" quotePrefix="1">
      <alignment horizontal="left"/>
    </xf>
    <xf numFmtId="0" fontId="11" fillId="0" borderId="0" xfId="44" applyNumberFormat="1" applyFont="1" applyBorder="1" applyAlignment="1">
      <alignment horizontal="left"/>
    </xf>
    <xf numFmtId="172" fontId="16" fillId="0" borderId="0" xfId="0" applyFont="1" applyAlignment="1">
      <alignment/>
    </xf>
    <xf numFmtId="49" fontId="11" fillId="0" borderId="0" xfId="42" applyNumberFormat="1" applyFont="1" applyBorder="1" applyAlignment="1">
      <alignment horizontal="left"/>
    </xf>
    <xf numFmtId="0" fontId="17" fillId="0" borderId="0" xfId="44" applyNumberFormat="1" applyFont="1" applyBorder="1" applyAlignment="1" quotePrefix="1">
      <alignment horizontal="left" wrapText="1"/>
    </xf>
    <xf numFmtId="172" fontId="18" fillId="0" borderId="0" xfId="0" applyFont="1" applyAlignment="1">
      <alignment/>
    </xf>
    <xf numFmtId="179" fontId="19" fillId="0" borderId="0" xfId="42" applyNumberFormat="1" applyFont="1" applyBorder="1" applyAlignment="1">
      <alignment horizontal="left"/>
    </xf>
    <xf numFmtId="0" fontId="19" fillId="0" borderId="0" xfId="44" applyNumberFormat="1" applyFont="1" applyBorder="1" applyAlignment="1" quotePrefix="1">
      <alignment horizontal="left"/>
    </xf>
    <xf numFmtId="0" fontId="16" fillId="0" borderId="0" xfId="44" applyNumberFormat="1" applyFont="1" applyBorder="1" applyAlignment="1">
      <alignment/>
    </xf>
    <xf numFmtId="172" fontId="16" fillId="0" borderId="0" xfId="44" applyFont="1" applyBorder="1" applyAlignment="1">
      <alignment/>
    </xf>
    <xf numFmtId="0" fontId="16" fillId="0" borderId="0" xfId="0" applyNumberFormat="1" applyFont="1" applyBorder="1" applyAlignment="1">
      <alignment/>
    </xf>
    <xf numFmtId="0" fontId="20" fillId="0" borderId="0" xfId="44" applyNumberFormat="1" applyFont="1" applyBorder="1" applyAlignment="1">
      <alignment horizontal="left"/>
    </xf>
    <xf numFmtId="0" fontId="20" fillId="0" borderId="0" xfId="44" applyNumberFormat="1" applyFont="1" applyBorder="1" applyAlignment="1" quotePrefix="1">
      <alignment horizontal="left"/>
    </xf>
    <xf numFmtId="0" fontId="21" fillId="0" borderId="0" xfId="44" applyNumberFormat="1" applyFont="1" applyBorder="1" applyAlignment="1">
      <alignment/>
    </xf>
    <xf numFmtId="172" fontId="21" fillId="0" borderId="0" xfId="44" applyFont="1" applyBorder="1" applyAlignment="1">
      <alignment/>
    </xf>
    <xf numFmtId="0" fontId="21" fillId="0" borderId="0" xfId="0" applyNumberFormat="1" applyFont="1" applyBorder="1" applyAlignment="1">
      <alignment/>
    </xf>
    <xf numFmtId="0" fontId="22" fillId="0" borderId="0" xfId="44" applyNumberFormat="1" applyFont="1" applyBorder="1" applyAlignment="1">
      <alignment horizontal="left"/>
    </xf>
    <xf numFmtId="0" fontId="16" fillId="0" borderId="0" xfId="44" applyNumberFormat="1" applyFont="1" applyBorder="1" applyAlignment="1" quotePrefix="1">
      <alignment horizontal="left"/>
    </xf>
    <xf numFmtId="0" fontId="19" fillId="0" borderId="0" xfId="44" applyNumberFormat="1" applyFont="1" applyBorder="1" applyAlignment="1">
      <alignment horizontal="center"/>
    </xf>
    <xf numFmtId="0" fontId="19" fillId="0" borderId="0" xfId="44" applyNumberFormat="1" applyFont="1" applyBorder="1" applyAlignment="1">
      <alignment horizontal="left"/>
    </xf>
    <xf numFmtId="0" fontId="21" fillId="0" borderId="0" xfId="44" applyNumberFormat="1" applyFont="1" applyBorder="1" applyAlignment="1">
      <alignment horizontal="left"/>
    </xf>
    <xf numFmtId="0" fontId="21" fillId="0" borderId="0" xfId="44" applyNumberFormat="1" applyFont="1" applyBorder="1" applyAlignment="1" quotePrefix="1">
      <alignment horizontal="left"/>
    </xf>
    <xf numFmtId="172" fontId="19" fillId="0" borderId="0" xfId="44" applyNumberFormat="1" applyFont="1" applyBorder="1" applyAlignment="1">
      <alignment horizontal="center"/>
    </xf>
    <xf numFmtId="0" fontId="19" fillId="0" borderId="0" xfId="44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23" fillId="0" borderId="0" xfId="44" applyNumberFormat="1" applyFont="1" applyBorder="1" applyAlignment="1">
      <alignment horizontal="left"/>
    </xf>
    <xf numFmtId="0" fontId="16" fillId="0" borderId="0" xfId="44" applyNumberFormat="1" applyFont="1" applyBorder="1" applyAlignment="1">
      <alignment horizontal="right"/>
    </xf>
    <xf numFmtId="0" fontId="16" fillId="0" borderId="0" xfId="44" applyNumberFormat="1" applyFont="1" applyBorder="1" applyAlignment="1">
      <alignment horizontal="left"/>
    </xf>
    <xf numFmtId="172" fontId="16" fillId="0" borderId="0" xfId="44" applyFont="1" applyAlignment="1">
      <alignment/>
    </xf>
    <xf numFmtId="172" fontId="19" fillId="0" borderId="0" xfId="44" applyFont="1" applyBorder="1" applyAlignment="1" quotePrefix="1">
      <alignment horizontal="center"/>
    </xf>
    <xf numFmtId="0" fontId="20" fillId="0" borderId="0" xfId="44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72" fontId="21" fillId="0" borderId="0" xfId="44" applyNumberFormat="1" applyFont="1" applyBorder="1" applyAlignment="1">
      <alignment/>
    </xf>
    <xf numFmtId="172" fontId="21" fillId="0" borderId="10" xfId="44" applyNumberFormat="1" applyFont="1" applyBorder="1" applyAlignment="1">
      <alignment/>
    </xf>
    <xf numFmtId="0" fontId="21" fillId="0" borderId="0" xfId="44" applyNumberFormat="1" applyFont="1" applyBorder="1" applyAlignment="1">
      <alignment horizontal="right"/>
    </xf>
    <xf numFmtId="0" fontId="20" fillId="0" borderId="0" xfId="44" applyNumberFormat="1" applyFont="1" applyBorder="1" applyAlignment="1">
      <alignment horizontal="right"/>
    </xf>
    <xf numFmtId="0" fontId="20" fillId="0" borderId="0" xfId="44" applyNumberFormat="1" applyFont="1" applyBorder="1" applyAlignment="1">
      <alignment/>
    </xf>
    <xf numFmtId="172" fontId="20" fillId="0" borderId="0" xfId="44" applyNumberFormat="1" applyFont="1" applyBorder="1" applyAlignment="1">
      <alignment/>
    </xf>
    <xf numFmtId="172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172" fontId="20" fillId="0" borderId="0" xfId="44" applyFont="1" applyBorder="1" applyAlignment="1">
      <alignment/>
    </xf>
    <xf numFmtId="172" fontId="20" fillId="0" borderId="0" xfId="44" applyNumberFormat="1" applyFont="1" applyBorder="1" applyAlignment="1">
      <alignment horizontal="center"/>
    </xf>
    <xf numFmtId="172" fontId="16" fillId="0" borderId="0" xfId="44" applyNumberFormat="1" applyFont="1" applyBorder="1" applyAlignment="1">
      <alignment/>
    </xf>
    <xf numFmtId="172" fontId="19" fillId="0" borderId="0" xfId="44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2" fontId="21" fillId="0" borderId="10" xfId="44" applyFont="1" applyBorder="1" applyAlignment="1">
      <alignment/>
    </xf>
    <xf numFmtId="0" fontId="12" fillId="0" borderId="0" xfId="44" applyNumberFormat="1" applyFont="1" applyBorder="1" applyAlignment="1">
      <alignment/>
    </xf>
    <xf numFmtId="0" fontId="24" fillId="0" borderId="0" xfId="44" applyNumberFormat="1" applyFont="1" applyBorder="1" applyAlignment="1">
      <alignment/>
    </xf>
    <xf numFmtId="0" fontId="19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9" fillId="0" borderId="0" xfId="44" applyNumberFormat="1" applyFont="1" applyBorder="1" applyAlignment="1">
      <alignment horizontal="right"/>
    </xf>
    <xf numFmtId="0" fontId="19" fillId="0" borderId="0" xfId="44" applyNumberFormat="1" applyFont="1" applyBorder="1" applyAlignment="1" quotePrefix="1">
      <alignment horizontal="center"/>
    </xf>
    <xf numFmtId="172" fontId="19" fillId="0" borderId="0" xfId="44" applyFont="1" applyBorder="1" applyAlignment="1">
      <alignment/>
    </xf>
    <xf numFmtId="172" fontId="16" fillId="0" borderId="0" xfId="42" applyNumberFormat="1" applyFont="1" applyBorder="1" applyAlignment="1">
      <alignment/>
    </xf>
    <xf numFmtId="172" fontId="25" fillId="0" borderId="0" xfId="44" applyFont="1" applyBorder="1" applyAlignment="1">
      <alignment/>
    </xf>
    <xf numFmtId="172" fontId="16" fillId="0" borderId="10" xfId="42" applyNumberFormat="1" applyFont="1" applyBorder="1" applyAlignment="1">
      <alignment/>
    </xf>
    <xf numFmtId="172" fontId="25" fillId="0" borderId="10" xfId="44" applyFont="1" applyBorder="1" applyAlignment="1">
      <alignment/>
    </xf>
    <xf numFmtId="172" fontId="19" fillId="0" borderId="0" xfId="42" applyNumberFormat="1" applyFont="1" applyBorder="1" applyAlignment="1">
      <alignment/>
    </xf>
    <xf numFmtId="172" fontId="26" fillId="0" borderId="0" xfId="44" applyFont="1" applyBorder="1" applyAlignment="1">
      <alignment/>
    </xf>
    <xf numFmtId="172" fontId="16" fillId="0" borderId="10" xfId="44" applyNumberFormat="1" applyFont="1" applyBorder="1" applyAlignment="1">
      <alignment/>
    </xf>
    <xf numFmtId="0" fontId="16" fillId="0" borderId="0" xfId="0" applyNumberFormat="1" applyFont="1" applyBorder="1" applyAlignment="1" quotePrefix="1">
      <alignment horizontal="left"/>
    </xf>
    <xf numFmtId="172" fontId="19" fillId="0" borderId="0" xfId="61" applyNumberFormat="1" applyFont="1" applyBorder="1" applyAlignment="1">
      <alignment/>
    </xf>
    <xf numFmtId="172" fontId="16" fillId="0" borderId="0" xfId="44" applyNumberFormat="1" applyFont="1" applyBorder="1" applyAlignment="1">
      <alignment horizontal="right"/>
    </xf>
    <xf numFmtId="0" fontId="16" fillId="0" borderId="0" xfId="44" applyNumberFormat="1" applyFont="1" applyBorder="1" applyAlignment="1">
      <alignment horizontal="left" wrapText="1"/>
    </xf>
    <xf numFmtId="172" fontId="16" fillId="0" borderId="10" xfId="44" applyNumberFormat="1" applyFont="1" applyBorder="1" applyAlignment="1" quotePrefix="1">
      <alignment horizontal="right" wrapText="1"/>
    </xf>
    <xf numFmtId="9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72" fontId="27" fillId="0" borderId="0" xfId="0" applyFont="1" applyAlignment="1">
      <alignment/>
    </xf>
    <xf numFmtId="172" fontId="28" fillId="0" borderId="0" xfId="0" applyFont="1" applyAlignment="1">
      <alignment/>
    </xf>
    <xf numFmtId="172" fontId="19" fillId="0" borderId="0" xfId="0" applyFont="1" applyAlignment="1">
      <alignment/>
    </xf>
    <xf numFmtId="9" fontId="19" fillId="0" borderId="0" xfId="61" applyFont="1" applyAlignment="1">
      <alignment/>
    </xf>
    <xf numFmtId="172" fontId="19" fillId="0" borderId="0" xfId="0" applyFont="1" applyAlignment="1">
      <alignment horizontal="right"/>
    </xf>
    <xf numFmtId="172" fontId="21" fillId="0" borderId="0" xfId="0" applyFont="1" applyAlignment="1">
      <alignment/>
    </xf>
    <xf numFmtId="179" fontId="21" fillId="0" borderId="0" xfId="42" applyNumberFormat="1" applyFont="1" applyBorder="1" applyAlignment="1">
      <alignment horizontal="left"/>
    </xf>
    <xf numFmtId="172" fontId="21" fillId="0" borderId="0" xfId="0" applyFont="1" applyBorder="1" applyAlignment="1">
      <alignment/>
    </xf>
    <xf numFmtId="172" fontId="21" fillId="0" borderId="10" xfId="0" applyFont="1" applyBorder="1" applyAlignment="1">
      <alignment/>
    </xf>
    <xf numFmtId="179" fontId="21" fillId="0" borderId="0" xfId="42" applyNumberFormat="1" applyFont="1" applyBorder="1" applyAlignment="1">
      <alignment horizontal="right"/>
    </xf>
    <xf numFmtId="179" fontId="16" fillId="0" borderId="0" xfId="42" applyNumberFormat="1" applyFont="1" applyBorder="1" applyAlignment="1">
      <alignment horizontal="right"/>
    </xf>
    <xf numFmtId="179" fontId="16" fillId="0" borderId="0" xfId="42" applyNumberFormat="1" applyFont="1" applyBorder="1" applyAlignment="1">
      <alignment horizontal="left"/>
    </xf>
    <xf numFmtId="172" fontId="19" fillId="0" borderId="0" xfId="0" applyFont="1" applyAlignment="1">
      <alignment horizontal="center"/>
    </xf>
    <xf numFmtId="9" fontId="21" fillId="0" borderId="0" xfId="61" applyNumberFormat="1" applyFont="1" applyAlignment="1">
      <alignment/>
    </xf>
    <xf numFmtId="9" fontId="21" fillId="0" borderId="0" xfId="61" applyNumberFormat="1" applyFont="1" applyBorder="1" applyAlignment="1">
      <alignment/>
    </xf>
    <xf numFmtId="179" fontId="12" fillId="0" borderId="0" xfId="42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179" fontId="19" fillId="0" borderId="0" xfId="42" applyNumberFormat="1" applyFont="1" applyBorder="1" applyAlignment="1">
      <alignment/>
    </xf>
    <xf numFmtId="179" fontId="19" fillId="0" borderId="0" xfId="0" applyNumberFormat="1" applyFont="1" applyAlignment="1">
      <alignment horizontal="right"/>
    </xf>
    <xf numFmtId="179" fontId="19" fillId="0" borderId="0" xfId="42" applyNumberFormat="1" applyFont="1" applyBorder="1" applyAlignment="1">
      <alignment horizontal="right"/>
    </xf>
    <xf numFmtId="179" fontId="21" fillId="0" borderId="0" xfId="42" applyNumberFormat="1" applyFont="1" applyBorder="1" applyAlignment="1">
      <alignment/>
    </xf>
    <xf numFmtId="179" fontId="21" fillId="0" borderId="10" xfId="42" applyNumberFormat="1" applyFont="1" applyBorder="1" applyAlignment="1">
      <alignment/>
    </xf>
    <xf numFmtId="179" fontId="20" fillId="0" borderId="0" xfId="42" applyNumberFormat="1" applyFont="1" applyBorder="1" applyAlignment="1">
      <alignment horizontal="right"/>
    </xf>
    <xf numFmtId="179" fontId="16" fillId="0" borderId="0" xfId="0" applyNumberFormat="1" applyFont="1" applyAlignment="1">
      <alignment/>
    </xf>
    <xf numFmtId="179" fontId="19" fillId="0" borderId="0" xfId="42" applyNumberFormat="1" applyFont="1" applyBorder="1" applyAlignment="1">
      <alignment horizontal="center"/>
    </xf>
    <xf numFmtId="179" fontId="16" fillId="0" borderId="0" xfId="42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9" fillId="0" borderId="0" xfId="0" applyNumberFormat="1" applyFont="1" applyAlignment="1">
      <alignment/>
    </xf>
    <xf numFmtId="179" fontId="19" fillId="0" borderId="0" xfId="0" applyNumberFormat="1" applyFont="1" applyAlignment="1" quotePrefix="1">
      <alignment horizontal="center"/>
    </xf>
    <xf numFmtId="179" fontId="21" fillId="0" borderId="0" xfId="42" applyNumberFormat="1" applyFont="1" applyAlignment="1">
      <alignment/>
    </xf>
    <xf numFmtId="172" fontId="16" fillId="0" borderId="0" xfId="0" applyFont="1" applyAlignment="1">
      <alignment horizontal="right"/>
    </xf>
    <xf numFmtId="179" fontId="16" fillId="0" borderId="0" xfId="42" applyNumberFormat="1" applyFont="1" applyAlignment="1">
      <alignment/>
    </xf>
    <xf numFmtId="179" fontId="19" fillId="0" borderId="0" xfId="42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19" fillId="0" borderId="0" xfId="42" applyNumberFormat="1" applyFont="1" applyAlignment="1">
      <alignment/>
    </xf>
    <xf numFmtId="179" fontId="19" fillId="0" borderId="0" xfId="42" applyNumberFormat="1" applyFont="1" applyAlignment="1" quotePrefix="1">
      <alignment/>
    </xf>
    <xf numFmtId="179" fontId="19" fillId="0" borderId="0" xfId="42" applyNumberFormat="1" applyFont="1" applyAlignment="1">
      <alignment horizontal="right"/>
    </xf>
    <xf numFmtId="172" fontId="29" fillId="0" borderId="0" xfId="0" applyFont="1" applyAlignment="1">
      <alignment/>
    </xf>
    <xf numFmtId="172" fontId="18" fillId="0" borderId="0" xfId="0" applyFont="1" applyAlignment="1">
      <alignment horizontal="right"/>
    </xf>
    <xf numFmtId="172" fontId="29" fillId="0" borderId="10" xfId="0" applyFont="1" applyBorder="1" applyAlignment="1">
      <alignment/>
    </xf>
    <xf numFmtId="172" fontId="29" fillId="0" borderId="0" xfId="0" applyFont="1" applyAlignment="1">
      <alignment horizontal="right"/>
    </xf>
    <xf numFmtId="172" fontId="19" fillId="0" borderId="0" xfId="0" applyNumberFormat="1" applyFont="1" applyAlignment="1" quotePrefix="1">
      <alignment horizontal="right"/>
    </xf>
    <xf numFmtId="172" fontId="23" fillId="0" borderId="0" xfId="0" applyFont="1" applyAlignment="1">
      <alignment/>
    </xf>
    <xf numFmtId="177" fontId="16" fillId="0" borderId="0" xfId="61" applyNumberFormat="1" applyFont="1" applyAlignment="1">
      <alignment/>
    </xf>
    <xf numFmtId="172" fontId="16" fillId="0" borderId="10" xfId="0" applyFont="1" applyBorder="1" applyAlignment="1">
      <alignment/>
    </xf>
    <xf numFmtId="172" fontId="19" fillId="0" borderId="0" xfId="0" applyNumberFormat="1" applyFont="1" applyAlignment="1">
      <alignment horizontal="right"/>
    </xf>
    <xf numFmtId="13" fontId="19" fillId="0" borderId="0" xfId="0" applyNumberFormat="1" applyFont="1" applyAlignment="1">
      <alignment horizontal="right"/>
    </xf>
    <xf numFmtId="172" fontId="23" fillId="0" borderId="0" xfId="0" applyFont="1" applyAlignment="1">
      <alignment horizontal="left"/>
    </xf>
    <xf numFmtId="172" fontId="16" fillId="0" borderId="0" xfId="0" applyFont="1" applyAlignment="1">
      <alignment horizontal="left"/>
    </xf>
    <xf numFmtId="172" fontId="16" fillId="0" borderId="10" xfId="0" applyFont="1" applyBorder="1" applyAlignment="1">
      <alignment horizontal="right"/>
    </xf>
    <xf numFmtId="172" fontId="11" fillId="0" borderId="0" xfId="0" applyFont="1" applyAlignment="1">
      <alignment horizontal="left"/>
    </xf>
    <xf numFmtId="172" fontId="19" fillId="0" borderId="0" xfId="0" applyFont="1" applyAlignment="1">
      <alignment horizontal="left"/>
    </xf>
    <xf numFmtId="0" fontId="30" fillId="0" borderId="0" xfId="44" applyNumberFormat="1" applyFont="1" applyBorder="1" applyAlignment="1">
      <alignment/>
    </xf>
    <xf numFmtId="0" fontId="30" fillId="0" borderId="0" xfId="42" applyNumberFormat="1" applyFont="1" applyBorder="1" applyAlignment="1">
      <alignment/>
    </xf>
    <xf numFmtId="0" fontId="17" fillId="0" borderId="0" xfId="44" applyNumberFormat="1" applyFont="1" applyBorder="1" applyAlignment="1">
      <alignment horizontal="left" wrapText="1"/>
    </xf>
    <xf numFmtId="0" fontId="20" fillId="0" borderId="0" xfId="44" applyNumberFormat="1" applyFont="1" applyBorder="1" applyAlignment="1">
      <alignment horizontal="center" wrapText="1"/>
    </xf>
    <xf numFmtId="0" fontId="11" fillId="0" borderId="0" xfId="44" applyNumberFormat="1" applyFont="1" applyBorder="1" applyAlignment="1">
      <alignment horizontal="center" wrapText="1"/>
    </xf>
    <xf numFmtId="0" fontId="31" fillId="0" borderId="0" xfId="44" applyNumberFormat="1" applyFont="1" applyBorder="1" applyAlignment="1" quotePrefix="1">
      <alignment horizontal="left"/>
    </xf>
    <xf numFmtId="0" fontId="17" fillId="0" borderId="0" xfId="44" applyNumberFormat="1" applyFont="1" applyBorder="1" applyAlignment="1">
      <alignment horizontal="left"/>
    </xf>
    <xf numFmtId="0" fontId="11" fillId="0" borderId="0" xfId="44" applyNumberFormat="1" applyFont="1" applyBorder="1" applyAlignment="1">
      <alignment horizontal="center"/>
    </xf>
    <xf numFmtId="0" fontId="32" fillId="0" borderId="0" xfId="44" applyNumberFormat="1" applyFont="1" applyBorder="1" applyAlignment="1">
      <alignment/>
    </xf>
    <xf numFmtId="0" fontId="33" fillId="0" borderId="0" xfId="42" applyNumberFormat="1" applyFont="1" applyBorder="1" applyAlignment="1">
      <alignment horizontal="center" wrapText="1"/>
    </xf>
    <xf numFmtId="0" fontId="32" fillId="0" borderId="0" xfId="44" applyNumberFormat="1" applyFont="1" applyBorder="1" applyAlignment="1">
      <alignment horizontal="left"/>
    </xf>
    <xf numFmtId="172" fontId="30" fillId="0" borderId="10" xfId="44" applyNumberFormat="1" applyFont="1" applyBorder="1" applyAlignment="1">
      <alignment/>
    </xf>
    <xf numFmtId="0" fontId="32" fillId="0" borderId="0" xfId="44" applyNumberFormat="1" applyFont="1" applyBorder="1" applyAlignment="1">
      <alignment horizontal="right"/>
    </xf>
    <xf numFmtId="172" fontId="30" fillId="0" borderId="0" xfId="44" applyFont="1" applyBorder="1" applyAlignment="1">
      <alignment/>
    </xf>
    <xf numFmtId="172" fontId="30" fillId="0" borderId="0" xfId="44" applyNumberFormat="1" applyFont="1" applyBorder="1" applyAlignment="1">
      <alignment/>
    </xf>
    <xf numFmtId="0" fontId="34" fillId="0" borderId="0" xfId="44" applyNumberFormat="1" applyFont="1" applyBorder="1" applyAlignment="1">
      <alignment/>
    </xf>
    <xf numFmtId="0" fontId="17" fillId="0" borderId="0" xfId="44" applyNumberFormat="1" applyFont="1" applyBorder="1" applyAlignment="1">
      <alignment/>
    </xf>
    <xf numFmtId="172" fontId="33" fillId="0" borderId="0" xfId="44" applyFont="1" applyBorder="1" applyAlignment="1">
      <alignment/>
    </xf>
    <xf numFmtId="172" fontId="33" fillId="0" borderId="0" xfId="44" applyNumberFormat="1" applyFont="1" applyBorder="1" applyAlignment="1">
      <alignment/>
    </xf>
    <xf numFmtId="172" fontId="32" fillId="0" borderId="0" xfId="44" applyNumberFormat="1" applyFont="1" applyBorder="1" applyAlignment="1">
      <alignment horizontal="left"/>
    </xf>
    <xf numFmtId="0" fontId="32" fillId="0" borderId="0" xfId="44" applyNumberFormat="1" applyFont="1" applyBorder="1" applyAlignment="1" quotePrefix="1">
      <alignment horizontal="left"/>
    </xf>
    <xf numFmtId="172" fontId="33" fillId="0" borderId="10" xfId="44" applyNumberFormat="1" applyFont="1" applyBorder="1" applyAlignment="1">
      <alignment/>
    </xf>
    <xf numFmtId="0" fontId="17" fillId="0" borderId="0" xfId="44" applyNumberFormat="1" applyFont="1" applyBorder="1" applyAlignment="1">
      <alignment horizontal="right"/>
    </xf>
    <xf numFmtId="0" fontId="11" fillId="0" borderId="0" xfId="44" applyNumberFormat="1" applyFont="1" applyBorder="1" applyAlignment="1" quotePrefix="1">
      <alignment horizontal="left"/>
    </xf>
    <xf numFmtId="0" fontId="19" fillId="0" borderId="0" xfId="44" applyNumberFormat="1" applyFont="1" applyBorder="1" applyAlignment="1">
      <alignment/>
    </xf>
    <xf numFmtId="0" fontId="16" fillId="0" borderId="0" xfId="44" applyNumberFormat="1" applyFont="1" applyBorder="1" applyAlignment="1">
      <alignment/>
    </xf>
    <xf numFmtId="0" fontId="20" fillId="0" borderId="0" xfId="44" applyNumberFormat="1" applyFont="1" applyBorder="1" applyAlignment="1" quotePrefix="1">
      <alignment horizontal="center"/>
    </xf>
    <xf numFmtId="172" fontId="21" fillId="0" borderId="0" xfId="42" applyNumberFormat="1" applyFont="1" applyBorder="1" applyAlignment="1">
      <alignment/>
    </xf>
    <xf numFmtId="172" fontId="21" fillId="0" borderId="10" xfId="42" applyNumberFormat="1" applyFont="1" applyBorder="1" applyAlignment="1">
      <alignment/>
    </xf>
    <xf numFmtId="172" fontId="20" fillId="0" borderId="0" xfId="42" applyNumberFormat="1" applyFont="1" applyBorder="1" applyAlignment="1">
      <alignment/>
    </xf>
    <xf numFmtId="172" fontId="21" fillId="0" borderId="10" xfId="61" applyNumberFormat="1" applyFont="1" applyBorder="1" applyAlignment="1">
      <alignment/>
    </xf>
    <xf numFmtId="172" fontId="20" fillId="0" borderId="0" xfId="61" applyNumberFormat="1" applyFont="1" applyBorder="1" applyAlignment="1">
      <alignment/>
    </xf>
    <xf numFmtId="172" fontId="21" fillId="0" borderId="0" xfId="61" applyNumberFormat="1" applyFont="1" applyBorder="1" applyAlignment="1">
      <alignment/>
    </xf>
    <xf numFmtId="172" fontId="21" fillId="0" borderId="0" xfId="44" applyNumberFormat="1" applyFont="1" applyBorder="1" applyAlignment="1">
      <alignment horizontal="right"/>
    </xf>
    <xf numFmtId="0" fontId="21" fillId="0" borderId="0" xfId="44" applyNumberFormat="1" applyFont="1" applyBorder="1" applyAlignment="1">
      <alignment horizontal="left" wrapText="1"/>
    </xf>
    <xf numFmtId="172" fontId="21" fillId="0" borderId="10" xfId="44" applyNumberFormat="1" applyFont="1" applyBorder="1" applyAlignment="1" quotePrefix="1">
      <alignment horizontal="right" wrapText="1"/>
    </xf>
    <xf numFmtId="0" fontId="21" fillId="0" borderId="0" xfId="0" applyNumberFormat="1" applyFont="1" applyAlignment="1">
      <alignment/>
    </xf>
    <xf numFmtId="179" fontId="11" fillId="0" borderId="0" xfId="42" applyNumberFormat="1" applyFont="1" applyBorder="1" applyAlignment="1">
      <alignment horizontal="left"/>
    </xf>
    <xf numFmtId="177" fontId="11" fillId="0" borderId="0" xfId="61" applyNumberFormat="1" applyFont="1" applyBorder="1" applyAlignment="1">
      <alignment/>
    </xf>
    <xf numFmtId="0" fontId="11" fillId="0" borderId="0" xfId="44" applyNumberFormat="1" applyFont="1" applyBorder="1" applyAlignment="1">
      <alignment/>
    </xf>
    <xf numFmtId="49" fontId="19" fillId="0" borderId="0" xfId="42" applyNumberFormat="1" applyFont="1" applyBorder="1" applyAlignment="1">
      <alignment horizontal="left"/>
    </xf>
    <xf numFmtId="177" fontId="19" fillId="0" borderId="0" xfId="61" applyNumberFormat="1" applyFont="1" applyBorder="1" applyAlignment="1">
      <alignment/>
    </xf>
    <xf numFmtId="49" fontId="19" fillId="0" borderId="0" xfId="42" applyNumberFormat="1" applyFont="1" applyFill="1" applyBorder="1" applyAlignment="1">
      <alignment horizontal="left"/>
    </xf>
    <xf numFmtId="0" fontId="21" fillId="0" borderId="0" xfId="42" applyNumberFormat="1" applyFont="1" applyBorder="1" applyAlignment="1">
      <alignment horizontal="left"/>
    </xf>
    <xf numFmtId="9" fontId="21" fillId="0" borderId="0" xfId="61" applyFont="1" applyBorder="1" applyAlignment="1">
      <alignment horizontal="left"/>
    </xf>
    <xf numFmtId="0" fontId="20" fillId="0" borderId="0" xfId="61" applyNumberFormat="1" applyFont="1" applyBorder="1" applyAlignment="1">
      <alignment/>
    </xf>
    <xf numFmtId="0" fontId="21" fillId="0" borderId="0" xfId="61" applyNumberFormat="1" applyFont="1" applyBorder="1" applyAlignment="1">
      <alignment/>
    </xf>
    <xf numFmtId="0" fontId="20" fillId="0" borderId="0" xfId="42" applyNumberFormat="1" applyFont="1" applyBorder="1" applyAlignment="1">
      <alignment horizontal="left"/>
    </xf>
    <xf numFmtId="180" fontId="20" fillId="0" borderId="0" xfId="44" applyNumberFormat="1" applyFont="1" applyBorder="1" applyAlignment="1">
      <alignment horizontal="center"/>
    </xf>
    <xf numFmtId="9" fontId="21" fillId="0" borderId="0" xfId="61" applyFont="1" applyBorder="1" applyAlignment="1">
      <alignment/>
    </xf>
    <xf numFmtId="9" fontId="21" fillId="0" borderId="0" xfId="61" applyFont="1" applyBorder="1" applyAlignment="1">
      <alignment horizontal="right"/>
    </xf>
    <xf numFmtId="172" fontId="12" fillId="0" borderId="0" xfId="42" applyNumberFormat="1" applyFont="1" applyBorder="1" applyAlignment="1">
      <alignment horizontal="left"/>
    </xf>
    <xf numFmtId="0" fontId="12" fillId="0" borderId="0" xfId="42" applyNumberFormat="1" applyFont="1" applyBorder="1" applyAlignment="1">
      <alignment horizontal="left"/>
    </xf>
    <xf numFmtId="0" fontId="12" fillId="0" borderId="0" xfId="61" applyNumberFormat="1" applyFont="1" applyBorder="1" applyAlignment="1">
      <alignment/>
    </xf>
    <xf numFmtId="172" fontId="11" fillId="0" borderId="0" xfId="42" applyNumberFormat="1" applyFont="1" applyBorder="1" applyAlignment="1">
      <alignment horizontal="left"/>
    </xf>
    <xf numFmtId="0" fontId="11" fillId="0" borderId="0" xfId="42" applyNumberFormat="1" applyFont="1" applyBorder="1" applyAlignment="1">
      <alignment horizontal="left"/>
    </xf>
    <xf numFmtId="0" fontId="28" fillId="0" borderId="0" xfId="61" applyNumberFormat="1" applyFont="1" applyBorder="1" applyAlignment="1">
      <alignment/>
    </xf>
    <xf numFmtId="0" fontId="11" fillId="0" borderId="0" xfId="61" applyNumberFormat="1" applyFont="1" applyBorder="1" applyAlignment="1">
      <alignment/>
    </xf>
    <xf numFmtId="172" fontId="21" fillId="0" borderId="0" xfId="42" applyNumberFormat="1" applyFont="1" applyBorder="1" applyAlignment="1">
      <alignment horizontal="left"/>
    </xf>
    <xf numFmtId="177" fontId="20" fillId="0" borderId="0" xfId="61" applyNumberFormat="1" applyFont="1" applyBorder="1" applyAlignment="1">
      <alignment horizontal="center"/>
    </xf>
    <xf numFmtId="0" fontId="20" fillId="0" borderId="0" xfId="42" applyNumberFormat="1" applyFont="1" applyBorder="1" applyAlignment="1">
      <alignment horizontal="center"/>
    </xf>
    <xf numFmtId="172" fontId="20" fillId="0" borderId="0" xfId="42" applyNumberFormat="1" applyFont="1" applyBorder="1" applyAlignment="1">
      <alignment horizontal="left"/>
    </xf>
    <xf numFmtId="180" fontId="20" fillId="0" borderId="0" xfId="61" applyNumberFormat="1" applyFont="1" applyBorder="1" applyAlignment="1">
      <alignment horizontal="center"/>
    </xf>
    <xf numFmtId="176" fontId="21" fillId="0" borderId="0" xfId="42" applyFont="1" applyBorder="1" applyAlignment="1">
      <alignment horizontal="left"/>
    </xf>
    <xf numFmtId="172" fontId="19" fillId="0" borderId="0" xfId="42" applyNumberFormat="1" applyFont="1" applyBorder="1" applyAlignment="1">
      <alignment horizontal="left"/>
    </xf>
    <xf numFmtId="0" fontId="19" fillId="0" borderId="0" xfId="42" applyNumberFormat="1" applyFont="1" applyBorder="1" applyAlignment="1">
      <alignment horizontal="left"/>
    </xf>
    <xf numFmtId="0" fontId="16" fillId="0" borderId="0" xfId="61" applyNumberFormat="1" applyFont="1" applyBorder="1" applyAlignment="1">
      <alignment/>
    </xf>
    <xf numFmtId="0" fontId="19" fillId="0" borderId="0" xfId="61" applyNumberFormat="1" applyFont="1" applyBorder="1" applyAlignment="1">
      <alignment/>
    </xf>
    <xf numFmtId="0" fontId="35" fillId="0" borderId="0" xfId="42" applyNumberFormat="1" applyFont="1" applyBorder="1" applyAlignment="1">
      <alignment horizontal="left"/>
    </xf>
    <xf numFmtId="0" fontId="35" fillId="0" borderId="0" xfId="44" applyNumberFormat="1" applyFont="1" applyBorder="1" applyAlignment="1">
      <alignment/>
    </xf>
    <xf numFmtId="0" fontId="35" fillId="0" borderId="0" xfId="61" applyNumberFormat="1" applyFont="1" applyBorder="1" applyAlignment="1">
      <alignment/>
    </xf>
    <xf numFmtId="0" fontId="36" fillId="0" borderId="0" xfId="42" applyNumberFormat="1" applyFont="1" applyBorder="1" applyAlignment="1">
      <alignment horizontal="left"/>
    </xf>
    <xf numFmtId="0" fontId="36" fillId="0" borderId="0" xfId="61" applyNumberFormat="1" applyFont="1" applyBorder="1" applyAlignment="1">
      <alignment/>
    </xf>
    <xf numFmtId="0" fontId="36" fillId="0" borderId="0" xfId="44" applyNumberFormat="1" applyFont="1" applyBorder="1" applyAlignment="1">
      <alignment/>
    </xf>
    <xf numFmtId="172" fontId="36" fillId="0" borderId="0" xfId="44" applyFont="1" applyBorder="1" applyAlignment="1">
      <alignment/>
    </xf>
    <xf numFmtId="172" fontId="35" fillId="0" borderId="0" xfId="44" applyFont="1" applyBorder="1" applyAlignment="1">
      <alignment/>
    </xf>
    <xf numFmtId="9" fontId="36" fillId="0" borderId="0" xfId="61" applyFont="1" applyBorder="1" applyAlignment="1">
      <alignment/>
    </xf>
    <xf numFmtId="0" fontId="35" fillId="0" borderId="0" xfId="42" applyNumberFormat="1" applyFont="1" applyBorder="1" applyAlignment="1">
      <alignment horizontal="center"/>
    </xf>
    <xf numFmtId="0" fontId="36" fillId="0" borderId="0" xfId="42" applyNumberFormat="1" applyFont="1" applyFill="1" applyBorder="1" applyAlignment="1">
      <alignment horizontal="left"/>
    </xf>
    <xf numFmtId="176" fontId="36" fillId="0" borderId="0" xfId="42" applyFont="1" applyBorder="1" applyAlignment="1">
      <alignment horizontal="left"/>
    </xf>
    <xf numFmtId="172" fontId="36" fillId="0" borderId="0" xfId="44" applyFont="1" applyBorder="1" applyAlignment="1">
      <alignment horizontal="right"/>
    </xf>
    <xf numFmtId="172" fontId="20" fillId="0" borderId="0" xfId="0" applyFont="1" applyAlignment="1">
      <alignment/>
    </xf>
    <xf numFmtId="172" fontId="20" fillId="0" borderId="0" xfId="0" applyFont="1" applyAlignment="1">
      <alignment horizontal="right"/>
    </xf>
    <xf numFmtId="9" fontId="16" fillId="0" borderId="0" xfId="61" applyNumberFormat="1" applyFont="1" applyAlignment="1">
      <alignment/>
    </xf>
    <xf numFmtId="9" fontId="16" fillId="0" borderId="0" xfId="61" applyFont="1" applyAlignment="1">
      <alignment/>
    </xf>
    <xf numFmtId="180" fontId="19" fillId="0" borderId="0" xfId="0" applyNumberFormat="1" applyFont="1" applyAlignment="1">
      <alignment horizontal="center"/>
    </xf>
    <xf numFmtId="180" fontId="19" fillId="0" borderId="0" xfId="42" applyNumberFormat="1" applyFont="1" applyBorder="1" applyAlignment="1">
      <alignment horizontal="right"/>
    </xf>
    <xf numFmtId="180" fontId="12" fillId="0" borderId="0" xfId="42" applyNumberFormat="1" applyFont="1" applyBorder="1" applyAlignment="1">
      <alignment/>
    </xf>
    <xf numFmtId="180" fontId="19" fillId="0" borderId="0" xfId="42" applyNumberFormat="1" applyFont="1" applyBorder="1" applyAlignment="1">
      <alignment/>
    </xf>
    <xf numFmtId="179" fontId="20" fillId="0" borderId="0" xfId="42" applyNumberFormat="1" applyFont="1" applyBorder="1" applyAlignment="1">
      <alignment horizontal="left"/>
    </xf>
    <xf numFmtId="172" fontId="21" fillId="0" borderId="0" xfId="44" applyFont="1" applyBorder="1" applyAlignment="1">
      <alignment horizontal="right"/>
    </xf>
    <xf numFmtId="172" fontId="21" fillId="0" borderId="10" xfId="44" applyFont="1" applyBorder="1" applyAlignment="1">
      <alignment horizontal="right"/>
    </xf>
    <xf numFmtId="172" fontId="16" fillId="0" borderId="0" xfId="44" applyFont="1" applyBorder="1" applyAlignment="1">
      <alignment horizontal="right"/>
    </xf>
    <xf numFmtId="172" fontId="16" fillId="0" borderId="10" xfId="44" applyFont="1" applyBorder="1" applyAlignment="1">
      <alignment horizontal="right"/>
    </xf>
    <xf numFmtId="9" fontId="20" fillId="0" borderId="0" xfId="61" applyFont="1" applyAlignment="1">
      <alignment/>
    </xf>
    <xf numFmtId="9" fontId="21" fillId="0" borderId="0" xfId="61" applyFont="1" applyAlignment="1">
      <alignment/>
    </xf>
    <xf numFmtId="179" fontId="16" fillId="0" borderId="10" xfId="42" applyNumberFormat="1" applyFont="1" applyBorder="1" applyAlignment="1">
      <alignment/>
    </xf>
    <xf numFmtId="172" fontId="16" fillId="0" borderId="0" xfId="0" applyFont="1" applyBorder="1" applyAlignment="1">
      <alignment/>
    </xf>
    <xf numFmtId="179" fontId="16" fillId="0" borderId="0" xfId="42" applyNumberFormat="1" applyFont="1" applyBorder="1" applyAlignment="1" quotePrefix="1">
      <alignment horizontal="center"/>
    </xf>
    <xf numFmtId="0" fontId="19" fillId="0" borderId="0" xfId="44" applyNumberFormat="1" applyFont="1" applyBorder="1" applyAlignment="1" quotePrefix="1">
      <alignment horizontal="right"/>
    </xf>
    <xf numFmtId="0" fontId="16" fillId="0" borderId="0" xfId="44" applyNumberFormat="1" applyFont="1" applyBorder="1" applyAlignment="1" quotePrefix="1">
      <alignment horizontal="right"/>
    </xf>
    <xf numFmtId="172" fontId="16" fillId="0" borderId="10" xfId="44" applyNumberFormat="1" applyFont="1" applyBorder="1" applyAlignment="1">
      <alignment horizontal="right"/>
    </xf>
    <xf numFmtId="172" fontId="19" fillId="0" borderId="0" xfId="44" applyNumberFormat="1" applyFont="1" applyBorder="1" applyAlignment="1">
      <alignment horizontal="right"/>
    </xf>
    <xf numFmtId="0" fontId="22" fillId="0" borderId="0" xfId="44" applyNumberFormat="1" applyFont="1" applyBorder="1" applyAlignment="1">
      <alignment horizontal="left" wrapText="1"/>
    </xf>
    <xf numFmtId="0" fontId="19" fillId="0" borderId="0" xfId="44" applyNumberFormat="1" applyFont="1" applyBorder="1" applyAlignment="1">
      <alignment horizontal="center" wrapText="1"/>
    </xf>
    <xf numFmtId="172" fontId="38" fillId="0" borderId="0" xfId="58" applyFont="1">
      <alignment/>
      <protection/>
    </xf>
    <xf numFmtId="172" fontId="7" fillId="0" borderId="0" xfId="58" applyFont="1">
      <alignment/>
      <protection/>
    </xf>
    <xf numFmtId="172" fontId="7" fillId="0" borderId="0" xfId="46" applyFont="1" applyAlignment="1">
      <alignment/>
    </xf>
    <xf numFmtId="172" fontId="40" fillId="0" borderId="0" xfId="58" applyFont="1">
      <alignment/>
      <protection/>
    </xf>
    <xf numFmtId="172" fontId="37" fillId="0" borderId="0" xfId="58" applyFont="1">
      <alignment/>
      <protection/>
    </xf>
    <xf numFmtId="172" fontId="37" fillId="0" borderId="11" xfId="58" applyFont="1" applyBorder="1">
      <alignment/>
      <protection/>
    </xf>
    <xf numFmtId="172" fontId="37" fillId="0" borderId="12" xfId="58" applyFont="1" applyBorder="1">
      <alignment/>
      <protection/>
    </xf>
    <xf numFmtId="172" fontId="39" fillId="0" borderId="12" xfId="58" applyFont="1" applyBorder="1">
      <alignment/>
      <protection/>
    </xf>
    <xf numFmtId="172" fontId="37" fillId="0" borderId="12" xfId="46" applyFont="1" applyBorder="1" applyAlignment="1">
      <alignment/>
    </xf>
    <xf numFmtId="172" fontId="37" fillId="0" borderId="13" xfId="58" applyFont="1" applyBorder="1">
      <alignment/>
      <protection/>
    </xf>
    <xf numFmtId="172" fontId="39" fillId="0" borderId="0" xfId="58" applyFont="1" applyAlignment="1">
      <alignment horizontal="right"/>
      <protection/>
    </xf>
    <xf numFmtId="172" fontId="39" fillId="0" borderId="0" xfId="58" applyFont="1">
      <alignment/>
      <protection/>
    </xf>
    <xf numFmtId="49" fontId="39" fillId="0" borderId="0" xfId="42" applyNumberFormat="1" applyFont="1" applyAlignment="1">
      <alignment horizontal="left"/>
    </xf>
    <xf numFmtId="179" fontId="37" fillId="0" borderId="0" xfId="42" applyNumberFormat="1" applyFont="1" applyAlignment="1">
      <alignment/>
    </xf>
    <xf numFmtId="172" fontId="37" fillId="0" borderId="0" xfId="46" applyFont="1" applyAlignment="1">
      <alignment/>
    </xf>
    <xf numFmtId="172" fontId="8" fillId="0" borderId="0" xfId="46" applyNumberFormat="1" applyFont="1" applyBorder="1" applyAlignment="1">
      <alignment/>
    </xf>
    <xf numFmtId="172" fontId="13" fillId="0" borderId="0" xfId="58" applyFont="1">
      <alignment/>
      <protection/>
    </xf>
    <xf numFmtId="172" fontId="13" fillId="0" borderId="0" xfId="46" applyNumberFormat="1" applyFont="1" applyBorder="1" applyAlignment="1">
      <alignment/>
    </xf>
    <xf numFmtId="172" fontId="13" fillId="0" borderId="0" xfId="46" applyFont="1" applyAlignment="1">
      <alignment/>
    </xf>
    <xf numFmtId="172" fontId="37" fillId="0" borderId="14" xfId="58" applyFont="1" applyBorder="1">
      <alignment/>
      <protection/>
    </xf>
    <xf numFmtId="178" fontId="37" fillId="0" borderId="14" xfId="42" applyNumberFormat="1" applyFont="1" applyBorder="1" applyAlignment="1">
      <alignment/>
    </xf>
    <xf numFmtId="179" fontId="13" fillId="0" borderId="0" xfId="46" applyNumberFormat="1" applyFont="1" applyBorder="1" applyAlignment="1">
      <alignment/>
    </xf>
    <xf numFmtId="3" fontId="13" fillId="0" borderId="0" xfId="46" applyNumberFormat="1" applyFont="1" applyBorder="1" applyAlignment="1">
      <alignment/>
    </xf>
    <xf numFmtId="43" fontId="13" fillId="0" borderId="0" xfId="42" applyNumberFormat="1" applyFont="1" applyBorder="1" applyAlignment="1">
      <alignment/>
    </xf>
    <xf numFmtId="177" fontId="13" fillId="0" borderId="0" xfId="61" applyNumberFormat="1" applyFont="1" applyBorder="1" applyAlignment="1">
      <alignment/>
    </xf>
    <xf numFmtId="173" fontId="13" fillId="0" borderId="0" xfId="46" applyNumberFormat="1" applyFont="1" applyBorder="1" applyAlignment="1">
      <alignment/>
    </xf>
    <xf numFmtId="179" fontId="13" fillId="0" borderId="0" xfId="42" applyNumberFormat="1" applyFont="1" applyBorder="1" applyAlignment="1">
      <alignment/>
    </xf>
    <xf numFmtId="179" fontId="13" fillId="0" borderId="0" xfId="42" applyNumberFormat="1" applyFont="1" applyAlignment="1">
      <alignment/>
    </xf>
    <xf numFmtId="178" fontId="13" fillId="0" borderId="0" xfId="42" applyNumberFormat="1" applyFont="1" applyBorder="1" applyAlignment="1">
      <alignment/>
    </xf>
    <xf numFmtId="178" fontId="13" fillId="0" borderId="14" xfId="42" applyNumberFormat="1" applyFont="1" applyBorder="1" applyAlignment="1">
      <alignment/>
    </xf>
    <xf numFmtId="179" fontId="13" fillId="0" borderId="14" xfId="46" applyNumberFormat="1" applyFont="1" applyBorder="1" applyAlignment="1">
      <alignment/>
    </xf>
    <xf numFmtId="177" fontId="13" fillId="0" borderId="14" xfId="61" applyNumberFormat="1" applyFont="1" applyBorder="1" applyAlignment="1">
      <alignment/>
    </xf>
    <xf numFmtId="173" fontId="13" fillId="0" borderId="0" xfId="46" applyNumberFormat="1" applyFont="1" applyBorder="1" applyAlignment="1">
      <alignment horizontal="right"/>
    </xf>
    <xf numFmtId="172" fontId="9" fillId="0" borderId="0" xfId="46" applyNumberFormat="1" applyFont="1" applyBorder="1" applyAlignment="1">
      <alignment/>
    </xf>
    <xf numFmtId="172" fontId="13" fillId="0" borderId="0" xfId="46" applyFont="1" applyBorder="1" applyAlignment="1">
      <alignment/>
    </xf>
    <xf numFmtId="172" fontId="13" fillId="0" borderId="10" xfId="46" applyFont="1" applyBorder="1" applyAlignment="1">
      <alignment/>
    </xf>
    <xf numFmtId="172" fontId="13" fillId="0" borderId="0" xfId="46" applyNumberFormat="1" applyFont="1" applyBorder="1" applyAlignment="1">
      <alignment horizontal="right"/>
    </xf>
    <xf numFmtId="172" fontId="10" fillId="0" borderId="0" xfId="46" applyNumberFormat="1" applyFont="1" applyBorder="1" applyAlignment="1">
      <alignment/>
    </xf>
    <xf numFmtId="49" fontId="13" fillId="0" borderId="0" xfId="42" applyNumberFormat="1" applyFont="1" applyAlignment="1">
      <alignment horizontal="left"/>
    </xf>
    <xf numFmtId="0" fontId="19" fillId="0" borderId="0" xfId="44" applyNumberFormat="1" applyFont="1" applyBorder="1" applyAlignment="1">
      <alignment horizontal="left" wrapText="1"/>
    </xf>
    <xf numFmtId="172" fontId="19" fillId="0" borderId="0" xfId="44" applyFont="1" applyBorder="1" applyAlignment="1" quotePrefix="1">
      <alignment horizontal="center" wrapText="1"/>
    </xf>
    <xf numFmtId="0" fontId="19" fillId="0" borderId="0" xfId="44" applyNumberFormat="1" applyFont="1" applyBorder="1" applyAlignment="1" quotePrefix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0" fontId="16" fillId="0" borderId="0" xfId="44" applyNumberFormat="1" applyFont="1" applyBorder="1" applyAlignment="1">
      <alignment horizontal="center" wrapText="1"/>
    </xf>
    <xf numFmtId="0" fontId="16" fillId="0" borderId="0" xfId="44" applyNumberFormat="1" applyFont="1" applyBorder="1" applyAlignment="1" quotePrefix="1">
      <alignment horizontal="center" wrapText="1"/>
    </xf>
    <xf numFmtId="180" fontId="19" fillId="0" borderId="0" xfId="44" applyNumberFormat="1" applyFont="1" applyBorder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EquitymarketNet financial mode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quitymarketNet financial mode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New customers by product/service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'Business activity'!#REF!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'Business activity'!#REF!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'Business activity'!#REF!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'Business activity'!#REF!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'Business activity'!#REF!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'Business activity'!#REF!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'Business activity'!#REF!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'Business activity'!#REF!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'Business activity'!#REF!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'Business activity'!#REF!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</a:defRPr>
            </a:pPr>
          </a:p>
        </c:txPr>
        <c:crossAx val="44985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5"/>
          <c:w val="0.7087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'Business activity'!$A$67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activity'!$B$67:$G$67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'Business activity'!$A$68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activity'!$B$68:$G$68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'Business activity'!$A$69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activity'!$B$69:$G$69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'Business activity'!$A$70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activity'!$B$70:$G$70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overlap val="100"/>
        <c:axId val="5020595"/>
        <c:axId val="45185356"/>
      </c:barChart>
      <c:cat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2305"/>
          <c:w val="0.2765"/>
          <c:h val="0.7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67525"/>
          <c:h val="0.9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'Business activity'!$A$74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activity'!$B$74:$G$74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300</c:v>
                </c:pt>
                <c:pt idx="5">
                  <c:v>600</c:v>
                </c:pt>
              </c:numCache>
            </c:numRef>
          </c:val>
        </c:ser>
        <c:ser>
          <c:idx val="1"/>
          <c:order val="1"/>
          <c:tx>
            <c:strRef>
              <c:f>'Business activity'!$A$75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activity'!$B$75:$G$75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90</c:v>
                </c:pt>
              </c:numCache>
            </c:numRef>
          </c:val>
        </c:ser>
        <c:ser>
          <c:idx val="2"/>
          <c:order val="2"/>
          <c:tx>
            <c:strRef>
              <c:f>'Business activity'!$A$76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activity'!$B$76:$G$76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30</c:v>
                </c:pt>
                <c:pt idx="5">
                  <c:v>80</c:v>
                </c:pt>
              </c:numCache>
            </c:numRef>
          </c:val>
        </c:ser>
        <c:ser>
          <c:idx val="3"/>
          <c:order val="3"/>
          <c:tx>
            <c:strRef>
              <c:f>'Business activity'!$A$77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activity'!$B$77:$G$77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25</c:v>
                </c:pt>
                <c:pt idx="5">
                  <c:v>75</c:v>
                </c:pt>
              </c:numCache>
            </c:numRef>
          </c:val>
        </c:ser>
        <c:overlap val="100"/>
        <c:axId val="4015021"/>
        <c:axId val="36135190"/>
      </c:bar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1135"/>
          <c:w val="0.293"/>
          <c:h val="0.6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Membership base (Goverment)</a:t>
            </a:r>
          </a:p>
        </c:rich>
      </c:tx>
      <c:layout>
        <c:manualLayout>
          <c:xMode val="factor"/>
          <c:yMode val="factor"/>
          <c:x val="0.095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225"/>
          <c:w val="0.961"/>
          <c:h val="0.9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'Business activity'!$A$60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activity'!$B$60:$G$60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overlap val="100"/>
        <c:axId val="56781255"/>
        <c:axId val="41269248"/>
      </c:bar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65475"/>
          <c:h val="0.9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'Business activity'!$A$81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activity'!$B$81:$G$81</c:f>
              <c:numCache>
                <c:ptCount val="6"/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'Business activity'!$A$82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activity'!$B$82:$G$82</c:f>
              <c:numCache>
                <c:ptCount val="6"/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'Business activity'!$A$83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activity'!$B$83:$G$83</c:f>
              <c:numCache>
                <c:ptCount val="6"/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'Business activity'!$A$84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activity'!$B$84:$G$84</c:f>
              <c:numCache>
                <c:ptCount val="6"/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4"/>
          <c:order val="4"/>
          <c:tx>
            <c:strRef>
              <c:f>'Business activity'!$A$85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activity'!$B$85:$G$85</c:f>
              <c:numCach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5878913"/>
        <c:axId val="54474762"/>
      </c:bar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09825"/>
          <c:w val="0.32125"/>
          <c:h val="0.6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Membership base (Industry)</a:t>
            </a:r>
          </a:p>
        </c:rich>
      </c:tx>
      <c:layout>
        <c:manualLayout>
          <c:xMode val="factor"/>
          <c:yMode val="factor"/>
          <c:x val="0.0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425"/>
          <c:w val="1"/>
          <c:h val="0.9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'Business activity'!$A$61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activity'!$B$61:$G$61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overlap val="100"/>
        <c:axId val="20510811"/>
        <c:axId val="50379572"/>
      </c:bar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Membership base (Retail)</a:t>
            </a:r>
          </a:p>
        </c:rich>
      </c:tx>
      <c:layout>
        <c:manualLayout>
          <c:xMode val="factor"/>
          <c:yMode val="factor"/>
          <c:x val="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0.99475"/>
          <c:h val="0.9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'Business activity'!$A$62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activity'!$B$62:$G$62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overlap val="100"/>
        <c:axId val="50762965"/>
        <c:axId val="54213502"/>
      </c:bar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66925"/>
          <c:h val="0.9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1'!$A$6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1'!$C$5:$G$5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1'!$C$6:$G$6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strRef>
              <c:f>'Revenue 1'!$A$7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1'!$C$5:$G$5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1'!$C$7:$G$7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</c:numCache>
            </c:numRef>
          </c:val>
        </c:ser>
        <c:ser>
          <c:idx val="2"/>
          <c:order val="2"/>
          <c:tx>
            <c:strRef>
              <c:f>'Revenue 1'!$A$8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1'!$C$5:$G$5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1'!$C$8:$G$8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</c:numCache>
            </c:numRef>
          </c:val>
        </c:ser>
        <c:ser>
          <c:idx val="3"/>
          <c:order val="3"/>
          <c:tx>
            <c:strRef>
              <c:f>'Revenue 1'!$A$9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1'!$C$5:$G$5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1'!$C$9:$G$9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</c:numCache>
            </c:numRef>
          </c:val>
        </c:ser>
        <c:overlap val="100"/>
        <c:axId val="18159471"/>
        <c:axId val="29217512"/>
      </c:bar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1545"/>
          <c:w val="0.28275"/>
          <c:h val="0.7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0.70425"/>
          <c:h val="0.9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1'!$A$20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1'!$C$5:$G$5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1'!$C$20:$G$20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val>
        </c:ser>
        <c:ser>
          <c:idx val="1"/>
          <c:order val="1"/>
          <c:tx>
            <c:strRef>
              <c:f>'Revenue 1'!$A$21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1'!$C$5:$G$5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1'!$C$21:$G$21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val>
        </c:ser>
        <c:ser>
          <c:idx val="2"/>
          <c:order val="2"/>
          <c:tx>
            <c:strRef>
              <c:f>'Revenue 1'!$A$22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1'!$C$5:$G$5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1'!$C$22:$G$22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val>
        </c:ser>
        <c:ser>
          <c:idx val="3"/>
          <c:order val="3"/>
          <c:tx>
            <c:strRef>
              <c:f>'Revenue 1'!$A$23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1'!$C$5:$G$5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1'!$C$23:$G$23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</c:numCache>
            </c:numRef>
          </c:val>
        </c:ser>
        <c:overlap val="100"/>
        <c:axId val="61631017"/>
        <c:axId val="17808242"/>
      </c:bar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</c:scaling>
        <c:axPos val="l"/>
        <c:delete val="0"/>
        <c:numFmt formatCode="&quot;US&quot;\$#,##0.0,,&quot;m&quot;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355"/>
          <c:w val="0.261"/>
          <c:h val="0.7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56"/>
          <c:w val="0.65975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2'!$A$20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2'!$C$5:$G$5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2'!$C$20:$G$20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</c:numCache>
            </c:numRef>
          </c:val>
        </c:ser>
        <c:ser>
          <c:idx val="1"/>
          <c:order val="1"/>
          <c:tx>
            <c:strRef>
              <c:f>'Revenue 2'!$A$21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2'!$C$5:$G$5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2'!$C$21:$G$21</c:f>
              <c:numCach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'Revenue 2'!$A$22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2'!$C$5:$G$5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2'!$C$22:$G$22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6056451"/>
        <c:axId val="33181468"/>
      </c:bar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067"/>
          <c:w val="0.2955"/>
          <c:h val="0.6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35"/>
          <c:w val="0.72625"/>
          <c:h val="0.9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2'!$A$6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2'!$C$5:$G$5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2'!$C$6:$G$6</c:f>
              <c:numCach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'Revenue 2'!$A$7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2'!$C$5:$G$5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2'!$C$7:$G$7</c:f>
              <c:numCache>
                <c:ptCount val="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'Revenue 2'!$A$8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2'!$C$5:$G$5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2'!$C$8:$G$8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0197757"/>
        <c:axId val="3344358"/>
      </c:bar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137"/>
          <c:w val="0.252"/>
          <c:h val="0.7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EBITDA</a:t>
            </a:r>
          </a:p>
        </c:rich>
      </c:tx>
      <c:layout>
        <c:manualLayout>
          <c:xMode val="factor"/>
          <c:yMode val="factor"/>
          <c:x val="0.11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Forecast'!$A$92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.0,,&quot;m&quot;;[Red]\(\$#,##0.0,,&quot;m&quot;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.0,,&quot;m&quot;;[Red]\(\$#,##0.0,,&quot;m&quot;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.0,,&quot;m&quot;;[Red]\(\$#,##0.0,,&quot;m&quot;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.0,,&quot;m&quot;;[Red]\(\$#,##0.0,,&quot;m&quot;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'Financial Forecast'!$C$2:$G$2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'Financial Forecast'!$C$92:$G$92</c:f>
              <c:numCache>
                <c:ptCount val="5"/>
                <c:pt idx="0">
                  <c:v>0</c:v>
                </c:pt>
                <c:pt idx="1">
                  <c:v>65</c:v>
                </c:pt>
                <c:pt idx="2">
                  <c:v>640</c:v>
                </c:pt>
                <c:pt idx="3">
                  <c:v>987.5</c:v>
                </c:pt>
                <c:pt idx="4">
                  <c:v>1345</c:v>
                </c:pt>
              </c:numCache>
            </c:numRef>
          </c:val>
        </c:ser>
        <c:axId val="19950985"/>
        <c:axId val="45341138"/>
      </c:bar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75"/>
          <c:w val="0.715"/>
          <c:h val="0.9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3'!$A$6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3'!$C$6:$G$6</c:f>
              <c:numCache>
                <c:ptCount val="5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'Revenue 3'!$A$7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2"/>
          <c:order val="2"/>
          <c:tx>
            <c:strRef>
              <c:f>'Revenue 3'!$A$8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3"/>
          <c:order val="3"/>
          <c:tx>
            <c:strRef>
              <c:f>'Revenue 3'!$A$9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4"/>
          <c:order val="4"/>
          <c:tx>
            <c:strRef>
              <c:f>'Revenue 3'!$A$10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overlap val="100"/>
        <c:axId val="30099223"/>
        <c:axId val="2457552"/>
      </c:bar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0955"/>
          <c:w val="0.29225"/>
          <c:h val="0.8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7105"/>
          <c:h val="0.9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3'!$A$22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3'!$C$22:$G$22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ser>
          <c:idx val="1"/>
          <c:order val="1"/>
          <c:tx>
            <c:strRef>
              <c:f>'Revenue 3'!$A$23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3'!$C$23:$G$23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ser>
          <c:idx val="2"/>
          <c:order val="2"/>
          <c:tx>
            <c:strRef>
              <c:f>'Revenue 3'!$A$24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ser>
          <c:idx val="3"/>
          <c:order val="3"/>
          <c:tx>
            <c:strRef>
              <c:f>'Revenue 3'!$A$25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3'!$C$25:$G$25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ser>
          <c:idx val="4"/>
          <c:order val="4"/>
          <c:tx>
            <c:strRef>
              <c:f>'Revenue 3'!$A$26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3'!$C$5:$G$5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3'!$C$26:$G$26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overlap val="100"/>
        <c:axId val="22117969"/>
        <c:axId val="64843994"/>
      </c:bar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.12675"/>
          <c:w val="0.287"/>
          <c:h val="0.6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825"/>
          <c:w val="0.70975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4'!$A$6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4'!$C$5:$G$5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4'!$C$6:$G$6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</c:numCache>
            </c:numRef>
          </c:val>
        </c:ser>
        <c:ser>
          <c:idx val="1"/>
          <c:order val="1"/>
          <c:tx>
            <c:strRef>
              <c:f>'Revenue 4'!$A$7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4'!$C$5:$G$5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4'!$C$7:$G$7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val>
        </c:ser>
        <c:ser>
          <c:idx val="2"/>
          <c:order val="2"/>
          <c:tx>
            <c:strRef>
              <c:f>'Revenue 4'!$A$8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4'!$C$5:$G$5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4'!$C$8:$G$8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125</c:v>
                </c:pt>
                <c:pt idx="4">
                  <c:v>250</c:v>
                </c:pt>
              </c:numCache>
            </c:numRef>
          </c:val>
        </c:ser>
        <c:ser>
          <c:idx val="3"/>
          <c:order val="3"/>
          <c:tx>
            <c:strRef>
              <c:f>'Revenue 4'!$A$9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4'!$C$5:$G$5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4'!$C$9:$G$9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100</c:v>
                </c:pt>
                <c:pt idx="4">
                  <c:v>250</c:v>
                </c:pt>
              </c:numCache>
            </c:numRef>
          </c:val>
        </c:ser>
        <c:overlap val="100"/>
        <c:axId val="46725035"/>
        <c:axId val="17872132"/>
      </c:bar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123"/>
          <c:w val="0.28175"/>
          <c:h val="0.69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25"/>
          <c:w val="0.66775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4'!$A$20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4'!$C$5:$G$5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4'!$C$20:$G$20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</c:numCache>
            </c:numRef>
          </c:val>
        </c:ser>
        <c:ser>
          <c:idx val="1"/>
          <c:order val="1"/>
          <c:tx>
            <c:strRef>
              <c:f>'Revenue 4'!$A$21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4'!$C$5:$G$5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4'!$C$21:$G$21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val>
        </c:ser>
        <c:ser>
          <c:idx val="2"/>
          <c:order val="2"/>
          <c:tx>
            <c:strRef>
              <c:f>'Revenue 4'!$A$22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4'!$C$5:$G$5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4'!$C$22:$G$22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12.5</c:v>
                </c:pt>
                <c:pt idx="4">
                  <c:v>25</c:v>
                </c:pt>
              </c:numCache>
            </c:numRef>
          </c:val>
        </c:ser>
        <c:ser>
          <c:idx val="3"/>
          <c:order val="3"/>
          <c:tx>
            <c:strRef>
              <c:f>'Revenue 4'!$A$23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4'!$C$5:$G$5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4'!$C$23:$G$23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10</c:v>
                </c:pt>
                <c:pt idx="4">
                  <c:v>25</c:v>
                </c:pt>
              </c:numCache>
            </c:numRef>
          </c:val>
        </c:ser>
        <c:overlap val="100"/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 val="autoZero"/>
        <c:auto val="1"/>
        <c:lblOffset val="100"/>
        <c:tickLblSkip val="2"/>
        <c:noMultiLvlLbl val="0"/>
      </c:catAx>
      <c:valAx>
        <c:axId val="38356558"/>
        <c:scaling>
          <c:orientation val="minMax"/>
        </c:scaling>
        <c:axPos val="l"/>
        <c:delete val="0"/>
        <c:numFmt formatCode="&quot;US&quot;\$#,##0.0,,&quot;m&quot;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461"/>
        <c:crossesAt val="1"/>
        <c:crossBetween val="between"/>
        <c:dispUnits/>
        <c:majorUnit val="50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25"/>
          <c:y val="0.12325"/>
          <c:w val="0.29875"/>
          <c:h val="0.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5"/>
          <c:w val="0.689"/>
          <c:h val="0.9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5'!$A$6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'Revenue 5'!$A$7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ser>
          <c:idx val="2"/>
          <c:order val="2"/>
          <c:tx>
            <c:strRef>
              <c:f>'Revenue 5'!$A$8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ser>
          <c:idx val="3"/>
          <c:order val="3"/>
          <c:tx>
            <c:strRef>
              <c:f>'Revenue 5'!$A$9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ser>
          <c:idx val="4"/>
          <c:order val="4"/>
          <c:tx>
            <c:strRef>
              <c:f>'Revenue 5'!$A$10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1645"/>
          <c:w val="0.28175"/>
          <c:h val="0.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5"/>
          <c:w val="0.686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5'!$A$22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5'!$C$22:$G$22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ser>
          <c:idx val="1"/>
          <c:order val="1"/>
          <c:tx>
            <c:strRef>
              <c:f>'Revenue 5'!$A$23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5'!$C$23:$G$23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</c:ser>
        <c:ser>
          <c:idx val="2"/>
          <c:order val="2"/>
          <c:tx>
            <c:strRef>
              <c:f>'Revenue 5'!$A$24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ser>
          <c:idx val="3"/>
          <c:order val="3"/>
          <c:tx>
            <c:strRef>
              <c:f>'Revenue 5'!$A$25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5'!$C$25:$G$25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'Revenue 5'!$A$26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5'!$C$5:$G$5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5'!$C$26:$G$26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4643449"/>
        <c:axId val="66246722"/>
      </c:bar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46722"/>
        <c:crosses val="autoZero"/>
        <c:auto val="1"/>
        <c:lblOffset val="100"/>
        <c:tickLblSkip val="2"/>
        <c:noMultiLvlLbl val="0"/>
      </c:catAx>
      <c:valAx>
        <c:axId val="66246722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1125"/>
          <c:w val="0.29225"/>
          <c:h val="0.6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Employees by job function</a:t>
            </a:r>
          </a:p>
        </c:rich>
      </c:tx>
      <c:layout>
        <c:manualLayout>
          <c:xMode val="factor"/>
          <c:yMode val="factor"/>
          <c:x val="0.01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5"/>
          <c:w val="0.6817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349587"/>
        <c:axId val="64384236"/>
      </c:bar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 val="autoZero"/>
        <c:auto val="1"/>
        <c:lblOffset val="100"/>
        <c:tickLblSkip val="1"/>
        <c:noMultiLvlLbl val="0"/>
      </c:catAx>
      <c:valAx>
        <c:axId val="64384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239"/>
          <c:w val="0.32825"/>
          <c:h val="0.7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Net cashflow</a:t>
            </a:r>
          </a:p>
        </c:rich>
      </c:tx>
      <c:layout>
        <c:manualLayout>
          <c:xMode val="factor"/>
          <c:yMode val="factor"/>
          <c:x val="0.060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1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Forecast'!$A$118</c:f>
              <c:strCache>
                <c:ptCount val="1"/>
                <c:pt idx="0">
                  <c:v>Net cashflow after capital expenditure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.0,,&quot;m&quot;;[Red]\(\$#,##0.0,,&quot;m&quot;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.0,,&quot;m&quot;;[Red]\(\$#,##0.0,,&quot;m&quot;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.0,,&quot;m&quot;;[Red]\(\$#,##0.0,,&quot;m&quot;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.0,,&quot;m&quot;;[Red]\(\$#,##0.0,,&quot;m&quot;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'Financial Forecast'!$C$2:$G$2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'Financial Forecast'!$C$118:$G$118</c:f>
              <c:numCache>
                <c:ptCount val="5"/>
                <c:pt idx="0">
                  <c:v>0</c:v>
                </c:pt>
                <c:pt idx="1">
                  <c:v>65</c:v>
                </c:pt>
                <c:pt idx="2">
                  <c:v>448</c:v>
                </c:pt>
                <c:pt idx="3">
                  <c:v>691.25</c:v>
                </c:pt>
                <c:pt idx="4">
                  <c:v>941.5</c:v>
                </c:pt>
              </c:numCache>
            </c:numRef>
          </c:val>
        </c:ser>
        <c:axId val="42587213"/>
        <c:axId val="47740598"/>
      </c:bar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Customers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6315"/>
          <c:h val="0.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'Business activity'!$A$60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activity'!$B$59:$G$59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activity'!$B$60:$G$60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'Business activity'!$A$61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activity'!$B$59:$G$59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activity'!$B$61:$G$61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</c:ser>
        <c:overlap val="100"/>
        <c:axId val="27012199"/>
        <c:axId val="41783200"/>
      </c:bar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1265"/>
          <c:w val="0.36025"/>
          <c:h val="0.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Gross revenue</a:t>
            </a:r>
          </a:p>
        </c:rich>
      </c:tx>
      <c:layout>
        <c:manualLayout>
          <c:xMode val="factor"/>
          <c:yMode val="factor"/>
          <c:x val="-0.097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67075"/>
          <c:h val="0.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summary'!$A$5</c:f>
              <c:strCache>
                <c:ptCount val="1"/>
                <c:pt idx="0">
                  <c:v>Revenue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200</c:v>
                </c:pt>
                <c:pt idx="4">
                  <c:v>300</c:v>
                </c:pt>
              </c:numCache>
            </c:numRef>
          </c:val>
        </c:ser>
        <c:ser>
          <c:idx val="1"/>
          <c:order val="1"/>
          <c:tx>
            <c:strRef>
              <c:f>'Revenue summary'!$A$6</c:f>
              <c:strCache>
                <c:ptCount val="1"/>
                <c:pt idx="0">
                  <c:v>Revenue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summary'!$C$6:$G$6</c:f>
              <c:numCach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val>
        </c:ser>
        <c:ser>
          <c:idx val="2"/>
          <c:order val="2"/>
          <c:tx>
            <c:strRef>
              <c:f>'Revenue summary'!$A$7</c:f>
              <c:strCache>
                <c:ptCount val="1"/>
                <c:pt idx="0">
                  <c:v>Revenue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summary'!$C$7:$G$7</c:f>
              <c:numCache>
                <c:ptCount val="5"/>
                <c:pt idx="0">
                  <c:v>0</c:v>
                </c:pt>
                <c:pt idx="1">
                  <c:v>25</c:v>
                </c:pt>
                <c:pt idx="2">
                  <c:v>225</c:v>
                </c:pt>
                <c:pt idx="3">
                  <c:v>225</c:v>
                </c:pt>
                <c:pt idx="4">
                  <c:v>225</c:v>
                </c:pt>
              </c:numCache>
            </c:numRef>
          </c:val>
        </c:ser>
        <c:ser>
          <c:idx val="3"/>
          <c:order val="3"/>
          <c:tx>
            <c:strRef>
              <c:f>'Revenue summary'!$A$8</c:f>
              <c:strCache>
                <c:ptCount val="1"/>
                <c:pt idx="0">
                  <c:v>Revenue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650</c:v>
                </c:pt>
                <c:pt idx="3">
                  <c:v>1375</c:v>
                </c:pt>
                <c:pt idx="4">
                  <c:v>2200</c:v>
                </c:pt>
              </c:numCache>
            </c:numRef>
          </c:val>
        </c:ser>
        <c:ser>
          <c:idx val="4"/>
          <c:order val="4"/>
          <c:tx>
            <c:strRef>
              <c:f>'Revenue summary'!$A$9</c:f>
              <c:strCache>
                <c:ptCount val="1"/>
                <c:pt idx="0">
                  <c:v>Revenue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overlap val="100"/>
        <c:axId val="5417059"/>
        <c:axId val="48753532"/>
      </c:bar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17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12325"/>
          <c:w val="0.33725"/>
          <c:h val="0.7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Net revenue</a:t>
            </a:r>
          </a:p>
        </c:rich>
      </c:tx>
      <c:layout>
        <c:manualLayout>
          <c:xMode val="factor"/>
          <c:yMode val="factor"/>
          <c:x val="-0.056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68675"/>
          <c:h val="0.9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'Revenue summary'!$A$21</c:f>
              <c:strCache>
                <c:ptCount val="1"/>
                <c:pt idx="0">
                  <c:v>Revenue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summary'!$C$20:$G$20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summary'!$C$21:$G$21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80</c:v>
                </c:pt>
                <c:pt idx="3">
                  <c:v>160</c:v>
                </c:pt>
                <c:pt idx="4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'Revenue summary'!$A$22</c:f>
              <c:strCache>
                <c:ptCount val="1"/>
                <c:pt idx="0">
                  <c:v>Revenue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summary'!$C$20:$G$20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summary'!$C$22:$G$22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'Revenue summary'!$A$23</c:f>
              <c:strCache>
                <c:ptCount val="1"/>
                <c:pt idx="0">
                  <c:v>Revenue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summary'!$C$20:$G$20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summary'!$C$23:$G$23</c:f>
              <c:numCache>
                <c:ptCount val="5"/>
                <c:pt idx="0">
                  <c:v>0</c:v>
                </c:pt>
                <c:pt idx="1">
                  <c:v>20</c:v>
                </c:pt>
                <c:pt idx="2">
                  <c:v>190</c:v>
                </c:pt>
                <c:pt idx="3">
                  <c:v>190</c:v>
                </c:pt>
                <c:pt idx="4">
                  <c:v>190</c:v>
                </c:pt>
              </c:numCache>
            </c:numRef>
          </c:val>
        </c:ser>
        <c:ser>
          <c:idx val="3"/>
          <c:order val="3"/>
          <c:tx>
            <c:strRef>
              <c:f>'Revenue summary'!$A$24</c:f>
              <c:strCache>
                <c:ptCount val="1"/>
                <c:pt idx="0">
                  <c:v>Revenue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summary'!$C$20:$G$20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summary'!$C$24:$G$24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215</c:v>
                </c:pt>
                <c:pt idx="3">
                  <c:v>437.5</c:v>
                </c:pt>
                <c:pt idx="4">
                  <c:v>670</c:v>
                </c:pt>
              </c:numCache>
            </c:numRef>
          </c:val>
        </c:ser>
        <c:ser>
          <c:idx val="4"/>
          <c:order val="4"/>
          <c:tx>
            <c:strRef>
              <c:f>'Revenue summary'!$A$25</c:f>
              <c:strCache>
                <c:ptCount val="1"/>
                <c:pt idx="0">
                  <c:v>Revenue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'Revenue summary'!$C$20:$G$20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summary'!$C$25:$G$25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</c:numCache>
            </c:numRef>
          </c:val>
        </c:ser>
        <c:overlap val="100"/>
        <c:axId val="36128605"/>
        <c:axId val="56721990"/>
      </c:bar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delete val="0"/>
        <c:numFmt formatCode="\$#,##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1115"/>
          <c:w val="0.31725"/>
          <c:h val="0.70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Gross margin</a:t>
            </a:r>
          </a:p>
        </c:rich>
      </c:tx>
      <c:layout>
        <c:manualLayout>
          <c:xMode val="factor"/>
          <c:yMode val="factor"/>
          <c:x val="-0.129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61575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'Revenue summary'!$A$45</c:f>
              <c:strCache>
                <c:ptCount val="1"/>
                <c:pt idx="0">
                  <c:v>Revenue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summary'!$C$45:$G$45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'Revenue summary'!$A$46</c:f>
              <c:strCache>
                <c:ptCount val="1"/>
                <c:pt idx="0">
                  <c:v>Revenue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summary'!$C$46:$G$46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'Revenue summary'!$A$47</c:f>
              <c:strCache>
                <c:ptCount val="1"/>
                <c:pt idx="0">
                  <c:v>Revenue 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summary'!$C$47:$G$47</c:f>
              <c:numCache>
                <c:ptCount val="5"/>
                <c:pt idx="0">
                  <c:v>0</c:v>
                </c:pt>
                <c:pt idx="1">
                  <c:v>0.8</c:v>
                </c:pt>
                <c:pt idx="2">
                  <c:v>0.8444444444444444</c:v>
                </c:pt>
                <c:pt idx="3">
                  <c:v>0.8444444444444444</c:v>
                </c:pt>
                <c:pt idx="4">
                  <c:v>0.8444444444444444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'Revenue summary'!$A$48</c:f>
              <c:strCache>
                <c:ptCount val="1"/>
                <c:pt idx="0">
                  <c:v>Revenue 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summary'!$C$48:$G$48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0.33076923076923076</c:v>
                </c:pt>
                <c:pt idx="3">
                  <c:v>0.3181818181818182</c:v>
                </c:pt>
                <c:pt idx="4">
                  <c:v>0.30454545454545456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'Revenue summary'!$A$49</c:f>
              <c:strCache>
                <c:ptCount val="1"/>
                <c:pt idx="0">
                  <c:v>Revenue 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summary'!$C$49:$G$49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0.65</c:v>
                </c:pt>
                <c:pt idx="3">
                  <c:v>0.65</c:v>
                </c:pt>
                <c:pt idx="4">
                  <c:v>0.65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'Revenue summary'!$A$50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'Revenue summary'!$C$4:$G$4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'Revenue summary'!$C$50:$G$50</c:f>
              <c:numCache>
                <c:ptCount val="5"/>
                <c:pt idx="0">
                  <c:v>0</c:v>
                </c:pt>
                <c:pt idx="1">
                  <c:v>0.9333333333333333</c:v>
                </c:pt>
                <c:pt idx="2">
                  <c:v>0.5531914893617021</c:v>
                </c:pt>
                <c:pt idx="3">
                  <c:v>0.48902439024390243</c:v>
                </c:pt>
                <c:pt idx="4">
                  <c:v>0.4512396694214876</c:v>
                </c:pt>
              </c:numCache>
            </c:numRef>
          </c:val>
          <c:smooth val="0"/>
        </c:ser>
        <c:marker val="1"/>
        <c:axId val="40735863"/>
        <c:axId val="31078448"/>
      </c:line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73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075"/>
          <c:y val="0.079"/>
          <c:w val="0.39125"/>
          <c:h val="0.7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Operating expenditure</a:t>
            </a:r>
          </a:p>
        </c:rich>
      </c:tx>
      <c:layout>
        <c:manualLayout>
          <c:xMode val="factor"/>
          <c:yMode val="factor"/>
          <c:x val="0.049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55775"/>
          <c:h val="0.9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'Operating and capital expenses'!$A$5</c:f>
              <c:strCache>
                <c:ptCount val="1"/>
                <c:pt idx="0">
                  <c:v>Expense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expenses'!$C$5:$G$5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'Operating and capital expenses'!$A$6</c:f>
              <c:strCache>
                <c:ptCount val="1"/>
                <c:pt idx="0">
                  <c:v>Expense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expenses'!$C$6:$G$6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'Operating and capital expenses'!$A$7</c:f>
              <c:strCache>
                <c:ptCount val="1"/>
                <c:pt idx="0">
                  <c:v>Expense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expenses'!$C$7:$G$7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'Operating and capital expenses'!$A$8</c:f>
              <c:strCache>
                <c:ptCount val="1"/>
                <c:pt idx="0">
                  <c:v>Expense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expenses'!$C$8:$G$8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'Operating and capital expenses'!$A$9</c:f>
              <c:strCache>
                <c:ptCount val="1"/>
                <c:pt idx="0">
                  <c:v>Expense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expenses'!$C$9:$G$9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1270577"/>
        <c:axId val="34326330"/>
      </c:bar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270577"/>
        <c:crossesAt val="1"/>
        <c:crossBetween val="between"/>
        <c:dispUnits/>
        <c:min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5"/>
          <c:y val="0.1735"/>
          <c:w val="0.41725"/>
          <c:h val="0.6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Capital expenditure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0.6645"/>
          <c:h val="0.9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'Operating and capital expenses'!$A$13</c:f>
              <c:strCache>
                <c:ptCount val="1"/>
                <c:pt idx="0">
                  <c:v>Expense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'Operating and capital expenses'!$A$14</c:f>
              <c:strCache>
                <c:ptCount val="1"/>
                <c:pt idx="0">
                  <c:v>Expense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expenses'!$C$14:$G$14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'Operating and capital expenses'!$A$15</c:f>
              <c:strCache>
                <c:ptCount val="1"/>
                <c:pt idx="0">
                  <c:v>Expense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'Operating and capital expenses'!$A$16</c:f>
              <c:strCache>
                <c:ptCount val="1"/>
                <c:pt idx="0">
                  <c:v>Expense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expenses'!$C$16:$G$16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'Operating and capital expenses'!$A$17</c:f>
              <c:strCache>
                <c:ptCount val="1"/>
                <c:pt idx="0">
                  <c:v>Expense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'Operating and capital expenses'!$C$4:$G$4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'Operating and capital expenses'!$C$17:$G$17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0501515"/>
        <c:axId val="28969316"/>
      </c:bar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  <c:max val="1000000"/>
        </c:scaling>
        <c:axPos val="l"/>
        <c:delete val="0"/>
        <c:numFmt formatCode="\$#,##0.0,,&quot;m&quot;;[Red]\(\$#,##0.0,,&quot;m&quot;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515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1395"/>
          <c:w val="0.328"/>
          <c:h val="0.6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"/>
          <c:w val="0.71125"/>
          <c:h val="0.9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'Business activity'!$A$53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activity'!$B$53:$G$53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'Business activity'!$A$54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activity'!$B$54:$G$54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'Business activity'!$A$55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activity'!$B$55:$G$55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ser>
          <c:idx val="3"/>
          <c:order val="3"/>
          <c:tx>
            <c:strRef>
              <c:f>'Business activity'!$A$56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 activity'!$B$52:$G$52</c:f>
              <c:strCache>
                <c:ptCount val="6"/>
                <c:pt idx="0">
                  <c:v>99/2000</c:v>
                </c:pt>
                <c:pt idx="1">
                  <c:v>2000/2001</c:v>
                </c:pt>
                <c:pt idx="2">
                  <c:v>2001/2002</c:v>
                </c:pt>
                <c:pt idx="3">
                  <c:v>2002/2003</c:v>
                </c:pt>
                <c:pt idx="4">
                  <c:v>2003/2004</c:v>
                </c:pt>
                <c:pt idx="5">
                  <c:v>2004/2005</c:v>
                </c:pt>
              </c:strCache>
            </c:strRef>
          </c:cat>
          <c:val>
            <c:numRef>
              <c:f>'Business activity'!$B$56:$G$56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</c:ser>
        <c:overlap val="100"/>
        <c:axId val="59397253"/>
        <c:axId val="64813230"/>
      </c:bar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7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07725"/>
          <c:w val="0.293"/>
          <c:h val="0.6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5"/>
          <c:w val="0.960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 activity'!$A$13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'Business activity'!$C$13:$G$13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'Business activity'!$A$14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'Business activity'!$C$14:$G$14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axId val="46448159"/>
        <c:axId val="15380248"/>
      </c:barChart>
      <c:barChart>
        <c:barDir val="col"/>
        <c:grouping val="clustered"/>
        <c:varyColors val="0"/>
        <c:ser>
          <c:idx val="2"/>
          <c:order val="2"/>
          <c:tx>
            <c:strRef>
              <c:f>'Business activity'!$A$15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 activity'!$C$4:$G$4</c:f>
              <c:strCache>
                <c:ptCount val="5"/>
                <c:pt idx="0">
                  <c:v>2000/2001</c:v>
                </c:pt>
                <c:pt idx="1">
                  <c:v>2001/2002</c:v>
                </c:pt>
                <c:pt idx="2">
                  <c:v>2002/2003</c:v>
                </c:pt>
                <c:pt idx="3">
                  <c:v>2003/2004</c:v>
                </c:pt>
                <c:pt idx="4">
                  <c:v>2004/2005</c:v>
                </c:pt>
              </c:strCache>
            </c:strRef>
          </c:cat>
          <c:val>
            <c:numRef>
              <c:f>'Business activity'!$C$15:$G$15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axId val="4204505"/>
        <c:axId val="37840546"/>
      </c:bar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At val="1"/>
        <c:crossBetween val="between"/>
        <c:dispUnits/>
      </c:valAx>
      <c:catAx>
        <c:axId val="4204505"/>
        <c:scaling>
          <c:orientation val="minMax"/>
        </c:scaling>
        <c:axPos val="b"/>
        <c:delete val="1"/>
        <c:majorTickMark val="out"/>
        <c:minorTickMark val="none"/>
        <c:tickLblPos val="none"/>
        <c:crossAx val="37840546"/>
        <c:crosses val="autoZero"/>
        <c:auto val="1"/>
        <c:lblOffset val="100"/>
        <c:tickLblSkip val="1"/>
        <c:noMultiLvlLbl val="0"/>
      </c:catAx>
      <c:valAx>
        <c:axId val="378405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45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9185"/>
          <c:w val="0.5495"/>
          <c:h val="0.08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</xdr:row>
      <xdr:rowOff>123825</xdr:rowOff>
    </xdr:from>
    <xdr:to>
      <xdr:col>5</xdr:col>
      <xdr:colOff>381000</xdr:colOff>
      <xdr:row>26</xdr:row>
      <xdr:rowOff>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76300"/>
          <a:ext cx="45910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48</xdr:row>
      <xdr:rowOff>0</xdr:rowOff>
    </xdr:from>
    <xdr:to>
      <xdr:col>13</xdr:col>
      <xdr:colOff>85725</xdr:colOff>
      <xdr:row>48</xdr:row>
      <xdr:rowOff>0</xdr:rowOff>
    </xdr:to>
    <xdr:graphicFrame>
      <xdr:nvGraphicFramePr>
        <xdr:cNvPr id="1" name="Chart 20"/>
        <xdr:cNvGraphicFramePr/>
      </xdr:nvGraphicFramePr>
      <xdr:xfrm>
        <a:off x="5591175" y="7696200"/>
        <a:ext cx="396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</xdr:row>
      <xdr:rowOff>47625</xdr:rowOff>
    </xdr:from>
    <xdr:to>
      <xdr:col>4</xdr:col>
      <xdr:colOff>361950</xdr:colOff>
      <xdr:row>44</xdr:row>
      <xdr:rowOff>114300</xdr:rowOff>
    </xdr:to>
    <xdr:graphicFrame>
      <xdr:nvGraphicFramePr>
        <xdr:cNvPr id="1" name="Chart 2"/>
        <xdr:cNvGraphicFramePr/>
      </xdr:nvGraphicFramePr>
      <xdr:xfrm>
        <a:off x="104775" y="5372100"/>
        <a:ext cx="23907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</xdr:row>
      <xdr:rowOff>0</xdr:rowOff>
    </xdr:from>
    <xdr:to>
      <xdr:col>4</xdr:col>
      <xdr:colOff>466725</xdr:colOff>
      <xdr:row>16</xdr:row>
      <xdr:rowOff>142875</xdr:rowOff>
    </xdr:to>
    <xdr:graphicFrame>
      <xdr:nvGraphicFramePr>
        <xdr:cNvPr id="2" name="Chart 3"/>
        <xdr:cNvGraphicFramePr/>
      </xdr:nvGraphicFramePr>
      <xdr:xfrm>
        <a:off x="57150" y="628650"/>
        <a:ext cx="25431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17</xdr:row>
      <xdr:rowOff>104775</xdr:rowOff>
    </xdr:from>
    <xdr:to>
      <xdr:col>4</xdr:col>
      <xdr:colOff>390525</xdr:colOff>
      <xdr:row>31</xdr:row>
      <xdr:rowOff>57150</xdr:rowOff>
    </xdr:to>
    <xdr:graphicFrame>
      <xdr:nvGraphicFramePr>
        <xdr:cNvPr id="3" name="Chart 4"/>
        <xdr:cNvGraphicFramePr/>
      </xdr:nvGraphicFramePr>
      <xdr:xfrm>
        <a:off x="66675" y="3000375"/>
        <a:ext cx="24574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</xdr:row>
      <xdr:rowOff>57150</xdr:rowOff>
    </xdr:from>
    <xdr:to>
      <xdr:col>9</xdr:col>
      <xdr:colOff>447675</xdr:colOff>
      <xdr:row>16</xdr:row>
      <xdr:rowOff>85725</xdr:rowOff>
    </xdr:to>
    <xdr:graphicFrame>
      <xdr:nvGraphicFramePr>
        <xdr:cNvPr id="4" name="Chart 5"/>
        <xdr:cNvGraphicFramePr/>
      </xdr:nvGraphicFramePr>
      <xdr:xfrm>
        <a:off x="2800350" y="685800"/>
        <a:ext cx="2447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17</xdr:row>
      <xdr:rowOff>76200</xdr:rowOff>
    </xdr:from>
    <xdr:to>
      <xdr:col>9</xdr:col>
      <xdr:colOff>371475</xdr:colOff>
      <xdr:row>30</xdr:row>
      <xdr:rowOff>142875</xdr:rowOff>
    </xdr:to>
    <xdr:graphicFrame>
      <xdr:nvGraphicFramePr>
        <xdr:cNvPr id="5" name="Chart 6"/>
        <xdr:cNvGraphicFramePr/>
      </xdr:nvGraphicFramePr>
      <xdr:xfrm>
        <a:off x="2781300" y="2971800"/>
        <a:ext cx="23907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70</xdr:row>
      <xdr:rowOff>123825</xdr:rowOff>
    </xdr:from>
    <xdr:to>
      <xdr:col>9</xdr:col>
      <xdr:colOff>447675</xdr:colOff>
      <xdr:row>86</xdr:row>
      <xdr:rowOff>9525</xdr:rowOff>
    </xdr:to>
    <xdr:graphicFrame>
      <xdr:nvGraphicFramePr>
        <xdr:cNvPr id="6" name="Chart 7"/>
        <xdr:cNvGraphicFramePr/>
      </xdr:nvGraphicFramePr>
      <xdr:xfrm>
        <a:off x="2809875" y="11744325"/>
        <a:ext cx="24384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105</xdr:row>
      <xdr:rowOff>123825</xdr:rowOff>
    </xdr:from>
    <xdr:to>
      <xdr:col>4</xdr:col>
      <xdr:colOff>485775</xdr:colOff>
      <xdr:row>120</xdr:row>
      <xdr:rowOff>123825</xdr:rowOff>
    </xdr:to>
    <xdr:graphicFrame>
      <xdr:nvGraphicFramePr>
        <xdr:cNvPr id="7" name="Chart 8"/>
        <xdr:cNvGraphicFramePr/>
      </xdr:nvGraphicFramePr>
      <xdr:xfrm>
        <a:off x="95250" y="17516475"/>
        <a:ext cx="25241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105</xdr:row>
      <xdr:rowOff>142875</xdr:rowOff>
    </xdr:from>
    <xdr:to>
      <xdr:col>9</xdr:col>
      <xdr:colOff>428625</xdr:colOff>
      <xdr:row>121</xdr:row>
      <xdr:rowOff>95250</xdr:rowOff>
    </xdr:to>
    <xdr:graphicFrame>
      <xdr:nvGraphicFramePr>
        <xdr:cNvPr id="8" name="Chart 9"/>
        <xdr:cNvGraphicFramePr/>
      </xdr:nvGraphicFramePr>
      <xdr:xfrm>
        <a:off x="2733675" y="17535525"/>
        <a:ext cx="24955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121</xdr:row>
      <xdr:rowOff>76200</xdr:rowOff>
    </xdr:from>
    <xdr:to>
      <xdr:col>4</xdr:col>
      <xdr:colOff>409575</xdr:colOff>
      <xdr:row>134</xdr:row>
      <xdr:rowOff>123825</xdr:rowOff>
    </xdr:to>
    <xdr:graphicFrame>
      <xdr:nvGraphicFramePr>
        <xdr:cNvPr id="9" name="Chart 10"/>
        <xdr:cNvGraphicFramePr/>
      </xdr:nvGraphicFramePr>
      <xdr:xfrm>
        <a:off x="114300" y="20059650"/>
        <a:ext cx="24288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123825</xdr:colOff>
      <xdr:row>121</xdr:row>
      <xdr:rowOff>123825</xdr:rowOff>
    </xdr:from>
    <xdr:to>
      <xdr:col>9</xdr:col>
      <xdr:colOff>514350</xdr:colOff>
      <xdr:row>135</xdr:row>
      <xdr:rowOff>123825</xdr:rowOff>
    </xdr:to>
    <xdr:graphicFrame>
      <xdr:nvGraphicFramePr>
        <xdr:cNvPr id="10" name="Chart 11"/>
        <xdr:cNvGraphicFramePr/>
      </xdr:nvGraphicFramePr>
      <xdr:xfrm>
        <a:off x="2790825" y="20107275"/>
        <a:ext cx="25241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95250</xdr:colOff>
      <xdr:row>54</xdr:row>
      <xdr:rowOff>66675</xdr:rowOff>
    </xdr:from>
    <xdr:to>
      <xdr:col>5</xdr:col>
      <xdr:colOff>9525</xdr:colOff>
      <xdr:row>70</xdr:row>
      <xdr:rowOff>76200</xdr:rowOff>
    </xdr:to>
    <xdr:graphicFrame>
      <xdr:nvGraphicFramePr>
        <xdr:cNvPr id="11" name="Chart 12"/>
        <xdr:cNvGraphicFramePr/>
      </xdr:nvGraphicFramePr>
      <xdr:xfrm>
        <a:off x="95250" y="9096375"/>
        <a:ext cx="2581275" cy="2600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135</xdr:row>
      <xdr:rowOff>76200</xdr:rowOff>
    </xdr:from>
    <xdr:to>
      <xdr:col>4</xdr:col>
      <xdr:colOff>447675</xdr:colOff>
      <xdr:row>149</xdr:row>
      <xdr:rowOff>28575</xdr:rowOff>
    </xdr:to>
    <xdr:graphicFrame>
      <xdr:nvGraphicFramePr>
        <xdr:cNvPr id="12" name="Chart 13"/>
        <xdr:cNvGraphicFramePr/>
      </xdr:nvGraphicFramePr>
      <xdr:xfrm>
        <a:off x="123825" y="22326600"/>
        <a:ext cx="2457450" cy="2219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76200</xdr:colOff>
      <xdr:row>54</xdr:row>
      <xdr:rowOff>28575</xdr:rowOff>
    </xdr:from>
    <xdr:to>
      <xdr:col>9</xdr:col>
      <xdr:colOff>409575</xdr:colOff>
      <xdr:row>71</xdr:row>
      <xdr:rowOff>47625</xdr:rowOff>
    </xdr:to>
    <xdr:graphicFrame>
      <xdr:nvGraphicFramePr>
        <xdr:cNvPr id="13" name="Chart 14"/>
        <xdr:cNvGraphicFramePr/>
      </xdr:nvGraphicFramePr>
      <xdr:xfrm>
        <a:off x="2743200" y="9058275"/>
        <a:ext cx="2466975" cy="2771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70</xdr:row>
      <xdr:rowOff>95250</xdr:rowOff>
    </xdr:from>
    <xdr:to>
      <xdr:col>4</xdr:col>
      <xdr:colOff>523875</xdr:colOff>
      <xdr:row>86</xdr:row>
      <xdr:rowOff>38100</xdr:rowOff>
    </xdr:to>
    <xdr:graphicFrame>
      <xdr:nvGraphicFramePr>
        <xdr:cNvPr id="14" name="Chart 15"/>
        <xdr:cNvGraphicFramePr/>
      </xdr:nvGraphicFramePr>
      <xdr:xfrm>
        <a:off x="123825" y="11715750"/>
        <a:ext cx="2533650" cy="2533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219075</xdr:colOff>
      <xdr:row>153</xdr:row>
      <xdr:rowOff>19050</xdr:rowOff>
    </xdr:from>
    <xdr:to>
      <xdr:col>4</xdr:col>
      <xdr:colOff>428625</xdr:colOff>
      <xdr:row>168</xdr:row>
      <xdr:rowOff>19050</xdr:rowOff>
    </xdr:to>
    <xdr:graphicFrame>
      <xdr:nvGraphicFramePr>
        <xdr:cNvPr id="15" name="Chart 16"/>
        <xdr:cNvGraphicFramePr/>
      </xdr:nvGraphicFramePr>
      <xdr:xfrm>
        <a:off x="219075" y="25288875"/>
        <a:ext cx="2343150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76200</xdr:colOff>
      <xdr:row>153</xdr:row>
      <xdr:rowOff>95250</xdr:rowOff>
    </xdr:from>
    <xdr:to>
      <xdr:col>9</xdr:col>
      <xdr:colOff>400050</xdr:colOff>
      <xdr:row>168</xdr:row>
      <xdr:rowOff>0</xdr:rowOff>
    </xdr:to>
    <xdr:graphicFrame>
      <xdr:nvGraphicFramePr>
        <xdr:cNvPr id="16" name="Chart 17"/>
        <xdr:cNvGraphicFramePr/>
      </xdr:nvGraphicFramePr>
      <xdr:xfrm>
        <a:off x="2743200" y="25365075"/>
        <a:ext cx="2457450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76200</xdr:colOff>
      <xdr:row>185</xdr:row>
      <xdr:rowOff>0</xdr:rowOff>
    </xdr:from>
    <xdr:to>
      <xdr:col>9</xdr:col>
      <xdr:colOff>381000</xdr:colOff>
      <xdr:row>200</xdr:row>
      <xdr:rowOff>76200</xdr:rowOff>
    </xdr:to>
    <xdr:graphicFrame>
      <xdr:nvGraphicFramePr>
        <xdr:cNvPr id="17" name="Chart 18"/>
        <xdr:cNvGraphicFramePr/>
      </xdr:nvGraphicFramePr>
      <xdr:xfrm>
        <a:off x="2743200" y="30451425"/>
        <a:ext cx="2438400" cy="2505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76200</xdr:colOff>
      <xdr:row>184</xdr:row>
      <xdr:rowOff>76200</xdr:rowOff>
    </xdr:from>
    <xdr:to>
      <xdr:col>4</xdr:col>
      <xdr:colOff>447675</xdr:colOff>
      <xdr:row>199</xdr:row>
      <xdr:rowOff>28575</xdr:rowOff>
    </xdr:to>
    <xdr:graphicFrame>
      <xdr:nvGraphicFramePr>
        <xdr:cNvPr id="18" name="Chart 19"/>
        <xdr:cNvGraphicFramePr/>
      </xdr:nvGraphicFramePr>
      <xdr:xfrm>
        <a:off x="76200" y="30365700"/>
        <a:ext cx="2505075" cy="2381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168</xdr:row>
      <xdr:rowOff>114300</xdr:rowOff>
    </xdr:from>
    <xdr:to>
      <xdr:col>4</xdr:col>
      <xdr:colOff>409575</xdr:colOff>
      <xdr:row>183</xdr:row>
      <xdr:rowOff>66675</xdr:rowOff>
    </xdr:to>
    <xdr:graphicFrame>
      <xdr:nvGraphicFramePr>
        <xdr:cNvPr id="19" name="Chart 20"/>
        <xdr:cNvGraphicFramePr/>
      </xdr:nvGraphicFramePr>
      <xdr:xfrm>
        <a:off x="142875" y="27813000"/>
        <a:ext cx="2400300" cy="2381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142875</xdr:colOff>
      <xdr:row>169</xdr:row>
      <xdr:rowOff>28575</xdr:rowOff>
    </xdr:from>
    <xdr:to>
      <xdr:col>9</xdr:col>
      <xdr:colOff>352425</xdr:colOff>
      <xdr:row>183</xdr:row>
      <xdr:rowOff>28575</xdr:rowOff>
    </xdr:to>
    <xdr:graphicFrame>
      <xdr:nvGraphicFramePr>
        <xdr:cNvPr id="20" name="Chart 21"/>
        <xdr:cNvGraphicFramePr/>
      </xdr:nvGraphicFramePr>
      <xdr:xfrm>
        <a:off x="2809875" y="27889200"/>
        <a:ext cx="2343150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206</xdr:row>
      <xdr:rowOff>114300</xdr:rowOff>
    </xdr:from>
    <xdr:to>
      <xdr:col>4</xdr:col>
      <xdr:colOff>409575</xdr:colOff>
      <xdr:row>221</xdr:row>
      <xdr:rowOff>19050</xdr:rowOff>
    </xdr:to>
    <xdr:graphicFrame>
      <xdr:nvGraphicFramePr>
        <xdr:cNvPr id="21" name="Chart 22"/>
        <xdr:cNvGraphicFramePr/>
      </xdr:nvGraphicFramePr>
      <xdr:xfrm>
        <a:off x="123825" y="34070925"/>
        <a:ext cx="2419350" cy="2333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76200</xdr:colOff>
      <xdr:row>207</xdr:row>
      <xdr:rowOff>114300</xdr:rowOff>
    </xdr:from>
    <xdr:to>
      <xdr:col>9</xdr:col>
      <xdr:colOff>323850</xdr:colOff>
      <xdr:row>221</xdr:row>
      <xdr:rowOff>19050</xdr:rowOff>
    </xdr:to>
    <xdr:graphicFrame>
      <xdr:nvGraphicFramePr>
        <xdr:cNvPr id="22" name="Chart 23"/>
        <xdr:cNvGraphicFramePr/>
      </xdr:nvGraphicFramePr>
      <xdr:xfrm>
        <a:off x="2743200" y="34232850"/>
        <a:ext cx="2381250" cy="2171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95250</xdr:colOff>
      <xdr:row>222</xdr:row>
      <xdr:rowOff>19050</xdr:rowOff>
    </xdr:from>
    <xdr:to>
      <xdr:col>4</xdr:col>
      <xdr:colOff>447675</xdr:colOff>
      <xdr:row>235</xdr:row>
      <xdr:rowOff>142875</xdr:rowOff>
    </xdr:to>
    <xdr:graphicFrame>
      <xdr:nvGraphicFramePr>
        <xdr:cNvPr id="23" name="Chart 24"/>
        <xdr:cNvGraphicFramePr/>
      </xdr:nvGraphicFramePr>
      <xdr:xfrm>
        <a:off x="95250" y="36566475"/>
        <a:ext cx="2486025" cy="2228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161925</xdr:colOff>
      <xdr:row>222</xdr:row>
      <xdr:rowOff>114300</xdr:rowOff>
    </xdr:from>
    <xdr:to>
      <xdr:col>9</xdr:col>
      <xdr:colOff>428625</xdr:colOff>
      <xdr:row>236</xdr:row>
      <xdr:rowOff>47625</xdr:rowOff>
    </xdr:to>
    <xdr:graphicFrame>
      <xdr:nvGraphicFramePr>
        <xdr:cNvPr id="24" name="Chart 25"/>
        <xdr:cNvGraphicFramePr/>
      </xdr:nvGraphicFramePr>
      <xdr:xfrm>
        <a:off x="2828925" y="36661725"/>
        <a:ext cx="2400300" cy="22002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104775</xdr:colOff>
      <xdr:row>86</xdr:row>
      <xdr:rowOff>85725</xdr:rowOff>
    </xdr:from>
    <xdr:to>
      <xdr:col>4</xdr:col>
      <xdr:colOff>523875</xdr:colOff>
      <xdr:row>101</xdr:row>
      <xdr:rowOff>133350</xdr:rowOff>
    </xdr:to>
    <xdr:graphicFrame>
      <xdr:nvGraphicFramePr>
        <xdr:cNvPr id="25" name="Chart 26"/>
        <xdr:cNvGraphicFramePr/>
      </xdr:nvGraphicFramePr>
      <xdr:xfrm>
        <a:off x="104775" y="14297025"/>
        <a:ext cx="25527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32</xdr:row>
      <xdr:rowOff>47625</xdr:rowOff>
    </xdr:from>
    <xdr:to>
      <xdr:col>9</xdr:col>
      <xdr:colOff>457200</xdr:colOff>
      <xdr:row>45</xdr:row>
      <xdr:rowOff>133350</xdr:rowOff>
    </xdr:to>
    <xdr:graphicFrame>
      <xdr:nvGraphicFramePr>
        <xdr:cNvPr id="26" name="Chart 27"/>
        <xdr:cNvGraphicFramePr/>
      </xdr:nvGraphicFramePr>
      <xdr:xfrm>
        <a:off x="2667000" y="5372100"/>
        <a:ext cx="2590800" cy="21907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133350</xdr:colOff>
      <xdr:row>86</xdr:row>
      <xdr:rowOff>66675</xdr:rowOff>
    </xdr:from>
    <xdr:to>
      <xdr:col>9</xdr:col>
      <xdr:colOff>438150</xdr:colOff>
      <xdr:row>100</xdr:row>
      <xdr:rowOff>142875</xdr:rowOff>
    </xdr:to>
    <xdr:graphicFrame>
      <xdr:nvGraphicFramePr>
        <xdr:cNvPr id="27" name="Chart 28"/>
        <xdr:cNvGraphicFramePr/>
      </xdr:nvGraphicFramePr>
      <xdr:xfrm>
        <a:off x="2800350" y="14277975"/>
        <a:ext cx="2438400" cy="23431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4"/>
  <sheetViews>
    <sheetView tabSelected="1" zoomScalePageLayoutView="0" workbookViewId="0" topLeftCell="A1">
      <selection activeCell="E6" sqref="E6"/>
    </sheetView>
  </sheetViews>
  <sheetFormatPr defaultColWidth="9.33203125" defaultRowHeight="12.75"/>
  <cols>
    <col min="1" max="1" width="23.33203125" style="8" customWidth="1"/>
    <col min="2" max="2" width="10.33203125" style="8" customWidth="1"/>
    <col min="3" max="3" width="16.16015625" style="8" bestFit="1" customWidth="1"/>
    <col min="4" max="6" width="13.33203125" style="8" bestFit="1" customWidth="1"/>
    <col min="7" max="7" width="13" style="8" customWidth="1"/>
    <col min="8" max="12" width="11.83203125" style="8" customWidth="1"/>
    <col min="13" max="14" width="9.83203125" style="8" customWidth="1"/>
    <col min="15" max="16" width="11.83203125" style="8" customWidth="1"/>
    <col min="17" max="16384" width="9.33203125" style="8" customWidth="1"/>
  </cols>
  <sheetData>
    <row r="1" s="2" customFormat="1" ht="18">
      <c r="A1" s="2" t="s">
        <v>225</v>
      </c>
    </row>
    <row r="2" spans="1:7" s="164" customFormat="1" ht="15.75">
      <c r="A2" s="9" t="s">
        <v>0</v>
      </c>
      <c r="B2" s="162"/>
      <c r="C2" s="163"/>
      <c r="D2" s="163"/>
      <c r="E2" s="163"/>
      <c r="F2" s="163"/>
      <c r="G2" s="163"/>
    </row>
    <row r="3" spans="1:7" s="29" customFormat="1" ht="12.75">
      <c r="A3" s="165"/>
      <c r="B3" s="12"/>
      <c r="C3" s="166"/>
      <c r="D3" s="166"/>
      <c r="E3" s="166"/>
      <c r="F3" s="166"/>
      <c r="G3" s="166"/>
    </row>
    <row r="4" spans="1:7" s="29" customFormat="1" ht="12.75">
      <c r="A4" s="165" t="s">
        <v>118</v>
      </c>
      <c r="B4" s="12"/>
      <c r="C4" s="166"/>
      <c r="D4" s="166"/>
      <c r="E4" s="166"/>
      <c r="F4" s="166"/>
      <c r="G4" s="166"/>
    </row>
    <row r="5" spans="1:7" s="29" customFormat="1" ht="12.75">
      <c r="A5" s="165"/>
      <c r="B5" s="12"/>
      <c r="C5" s="166"/>
      <c r="D5" s="166"/>
      <c r="E5" s="166"/>
      <c r="F5" s="166"/>
      <c r="G5" s="166"/>
    </row>
    <row r="6" spans="1:7" s="29" customFormat="1" ht="12.75">
      <c r="A6" s="165"/>
      <c r="B6" s="12"/>
      <c r="C6" s="166"/>
      <c r="D6" s="166"/>
      <c r="E6" s="166"/>
      <c r="F6" s="166"/>
      <c r="G6" s="166"/>
    </row>
    <row r="7" spans="1:7" s="29" customFormat="1" ht="12.75">
      <c r="A7" s="165"/>
      <c r="B7" s="12"/>
      <c r="C7" s="166"/>
      <c r="D7" s="166"/>
      <c r="E7" s="166"/>
      <c r="F7" s="166"/>
      <c r="G7" s="166"/>
    </row>
    <row r="8" spans="1:7" s="29" customFormat="1" ht="12.75">
      <c r="A8" s="165"/>
      <c r="B8" s="12"/>
      <c r="C8" s="166"/>
      <c r="D8" s="166"/>
      <c r="E8" s="166"/>
      <c r="F8" s="166"/>
      <c r="G8" s="166"/>
    </row>
    <row r="9" spans="1:7" s="29" customFormat="1" ht="12.75">
      <c r="A9" s="165"/>
      <c r="B9" s="12"/>
      <c r="C9" s="166"/>
      <c r="D9" s="166"/>
      <c r="E9" s="166"/>
      <c r="F9" s="166"/>
      <c r="G9" s="166"/>
    </row>
    <row r="10" spans="1:7" s="29" customFormat="1" ht="12.75">
      <c r="A10" s="165"/>
      <c r="B10" s="12"/>
      <c r="C10" s="166"/>
      <c r="D10" s="166"/>
      <c r="E10" s="166"/>
      <c r="F10" s="166"/>
      <c r="G10" s="166"/>
    </row>
    <row r="11" spans="1:7" s="29" customFormat="1" ht="12.75">
      <c r="A11" s="165"/>
      <c r="B11" s="12"/>
      <c r="C11" s="166"/>
      <c r="D11" s="166"/>
      <c r="E11" s="166"/>
      <c r="F11" s="166"/>
      <c r="G11" s="166"/>
    </row>
    <row r="12" spans="1:7" s="29" customFormat="1" ht="12.75">
      <c r="A12" s="165"/>
      <c r="B12" s="12"/>
      <c r="C12" s="166"/>
      <c r="D12" s="166"/>
      <c r="E12" s="166"/>
      <c r="F12" s="166"/>
      <c r="G12" s="166"/>
    </row>
    <row r="13" spans="1:7" s="29" customFormat="1" ht="12.75">
      <c r="A13" s="165"/>
      <c r="B13" s="12"/>
      <c r="C13" s="166"/>
      <c r="D13" s="166"/>
      <c r="E13" s="166"/>
      <c r="F13" s="166"/>
      <c r="G13" s="166"/>
    </row>
    <row r="14" spans="1:7" s="29" customFormat="1" ht="12.75">
      <c r="A14" s="165"/>
      <c r="B14" s="12"/>
      <c r="C14" s="166"/>
      <c r="D14" s="166"/>
      <c r="E14" s="166"/>
      <c r="F14" s="166"/>
      <c r="G14" s="166"/>
    </row>
    <row r="15" spans="1:7" s="29" customFormat="1" ht="12.75">
      <c r="A15" s="165"/>
      <c r="B15" s="12"/>
      <c r="C15" s="166"/>
      <c r="D15" s="166"/>
      <c r="E15" s="166"/>
      <c r="F15" s="166"/>
      <c r="G15" s="166"/>
    </row>
    <row r="16" spans="1:7" s="29" customFormat="1" ht="12.75">
      <c r="A16" s="165"/>
      <c r="B16" s="12"/>
      <c r="C16" s="166"/>
      <c r="D16" s="166"/>
      <c r="E16" s="166"/>
      <c r="F16" s="166"/>
      <c r="G16" s="166"/>
    </row>
    <row r="17" spans="1:7" s="29" customFormat="1" ht="12.75">
      <c r="A17" s="165"/>
      <c r="B17" s="12"/>
      <c r="C17" s="166"/>
      <c r="D17" s="166"/>
      <c r="E17" s="166"/>
      <c r="F17" s="166"/>
      <c r="G17" s="166"/>
    </row>
    <row r="18" spans="1:7" s="29" customFormat="1" ht="12.75">
      <c r="A18" s="165"/>
      <c r="B18" s="12"/>
      <c r="C18" s="166"/>
      <c r="D18" s="166"/>
      <c r="E18" s="166"/>
      <c r="F18" s="166"/>
      <c r="G18" s="166"/>
    </row>
    <row r="19" spans="1:7" s="29" customFormat="1" ht="12.75">
      <c r="A19" s="165"/>
      <c r="B19" s="12"/>
      <c r="C19" s="166"/>
      <c r="D19" s="166"/>
      <c r="E19" s="166"/>
      <c r="F19" s="166"/>
      <c r="G19" s="166"/>
    </row>
    <row r="20" spans="1:7" s="29" customFormat="1" ht="12.75">
      <c r="A20" s="165"/>
      <c r="B20" s="12"/>
      <c r="C20" s="166"/>
      <c r="D20" s="166"/>
      <c r="E20" s="166"/>
      <c r="F20" s="166"/>
      <c r="G20" s="166"/>
    </row>
    <row r="21" spans="1:7" s="29" customFormat="1" ht="12.75">
      <c r="A21" s="165"/>
      <c r="B21" s="12"/>
      <c r="C21" s="166"/>
      <c r="D21" s="166"/>
      <c r="E21" s="166"/>
      <c r="F21" s="166"/>
      <c r="G21" s="166"/>
    </row>
    <row r="22" spans="1:7" s="29" customFormat="1" ht="12.75">
      <c r="A22" s="165"/>
      <c r="B22" s="12"/>
      <c r="C22" s="166"/>
      <c r="D22" s="166"/>
      <c r="E22" s="166"/>
      <c r="F22" s="166"/>
      <c r="G22" s="166"/>
    </row>
    <row r="23" spans="1:7" s="29" customFormat="1" ht="12.75">
      <c r="A23" s="165"/>
      <c r="B23" s="12"/>
      <c r="C23" s="166"/>
      <c r="D23" s="166"/>
      <c r="E23" s="166"/>
      <c r="F23" s="166"/>
      <c r="G23" s="166"/>
    </row>
    <row r="24" spans="1:7" s="29" customFormat="1" ht="12.75">
      <c r="A24" s="165"/>
      <c r="B24" s="12"/>
      <c r="C24" s="166"/>
      <c r="D24" s="166"/>
      <c r="E24" s="166"/>
      <c r="F24" s="166"/>
      <c r="G24" s="166"/>
    </row>
    <row r="25" spans="1:7" s="29" customFormat="1" ht="12.75">
      <c r="A25" s="165"/>
      <c r="B25" s="12"/>
      <c r="C25" s="166"/>
      <c r="D25" s="166"/>
      <c r="E25" s="166"/>
      <c r="F25" s="166"/>
      <c r="G25" s="166"/>
    </row>
    <row r="26" spans="2:7" s="29" customFormat="1" ht="12.75">
      <c r="B26" s="12"/>
      <c r="C26" s="166"/>
      <c r="D26" s="166"/>
      <c r="E26" s="166"/>
      <c r="F26" s="166"/>
      <c r="G26" s="166"/>
    </row>
    <row r="27" spans="1:7" s="29" customFormat="1" ht="12.75">
      <c r="A27" s="165"/>
      <c r="B27" s="12"/>
      <c r="C27" s="166"/>
      <c r="D27" s="166"/>
      <c r="E27" s="166"/>
      <c r="F27" s="166"/>
      <c r="G27" s="166"/>
    </row>
    <row r="28" spans="1:7" s="29" customFormat="1" ht="12.75">
      <c r="A28" s="165" t="s">
        <v>123</v>
      </c>
      <c r="B28" s="12"/>
      <c r="C28" s="166"/>
      <c r="D28" s="166"/>
      <c r="E28" s="166"/>
      <c r="F28" s="166"/>
      <c r="G28" s="166"/>
    </row>
    <row r="29" spans="1:7" s="29" customFormat="1" ht="12.75">
      <c r="A29" s="165" t="s">
        <v>226</v>
      </c>
      <c r="B29" s="12"/>
      <c r="C29" s="166"/>
      <c r="D29" s="166"/>
      <c r="E29" s="166"/>
      <c r="F29" s="166"/>
      <c r="G29" s="166"/>
    </row>
    <row r="30" spans="1:7" s="29" customFormat="1" ht="12.75">
      <c r="A30" s="165" t="s">
        <v>163</v>
      </c>
      <c r="B30" s="12"/>
      <c r="C30" s="166"/>
      <c r="D30" s="166"/>
      <c r="E30" s="166"/>
      <c r="F30" s="166"/>
      <c r="G30" s="166"/>
    </row>
    <row r="31" spans="1:7" s="29" customFormat="1" ht="12.75">
      <c r="A31" s="165" t="s">
        <v>162</v>
      </c>
      <c r="B31" s="12"/>
      <c r="C31" s="166"/>
      <c r="D31" s="166"/>
      <c r="E31" s="166"/>
      <c r="F31" s="166"/>
      <c r="G31" s="166"/>
    </row>
    <row r="32" spans="1:7" s="29" customFormat="1" ht="12.75">
      <c r="A32" s="165" t="s">
        <v>122</v>
      </c>
      <c r="B32" s="12"/>
      <c r="C32" s="166"/>
      <c r="D32" s="166"/>
      <c r="E32" s="166"/>
      <c r="F32" s="166"/>
      <c r="G32" s="166"/>
    </row>
    <row r="33" s="75" customFormat="1" ht="12.75">
      <c r="A33" s="167" t="s">
        <v>124</v>
      </c>
    </row>
    <row r="34" spans="1:7" s="29" customFormat="1" ht="12.75">
      <c r="A34" s="165" t="s">
        <v>125</v>
      </c>
      <c r="B34" s="12"/>
      <c r="C34" s="166"/>
      <c r="D34" s="166"/>
      <c r="E34" s="166"/>
      <c r="F34" s="166"/>
      <c r="G34" s="166"/>
    </row>
    <row r="35" spans="1:7" s="29" customFormat="1" ht="12.75">
      <c r="A35" s="165"/>
      <c r="B35" s="12"/>
      <c r="C35" s="166"/>
      <c r="D35" s="166"/>
      <c r="E35" s="166"/>
      <c r="F35" s="166"/>
      <c r="G35" s="166"/>
    </row>
    <row r="36" spans="1:7" s="29" customFormat="1" ht="12.75">
      <c r="A36" s="165" t="s">
        <v>161</v>
      </c>
      <c r="B36" s="12"/>
      <c r="C36" s="275" t="s">
        <v>204</v>
      </c>
      <c r="D36" s="275" t="s">
        <v>205</v>
      </c>
      <c r="E36" s="275" t="s">
        <v>206</v>
      </c>
      <c r="F36" s="275" t="s">
        <v>207</v>
      </c>
      <c r="G36" s="275" t="s">
        <v>208</v>
      </c>
    </row>
    <row r="37" spans="1:2" s="29" customFormat="1" ht="12.75">
      <c r="A37" s="165"/>
      <c r="B37" s="12"/>
    </row>
    <row r="38" spans="1:3" s="29" customFormat="1" ht="12.75">
      <c r="A38" s="165" t="s">
        <v>160</v>
      </c>
      <c r="B38" s="12"/>
      <c r="C38" s="29" t="s">
        <v>224</v>
      </c>
    </row>
    <row r="39" spans="1:8" s="42" customFormat="1" ht="11.25">
      <c r="A39" s="26" t="s">
        <v>209</v>
      </c>
      <c r="B39" s="168"/>
      <c r="C39" s="169" t="s">
        <v>219</v>
      </c>
      <c r="D39" s="169"/>
      <c r="E39" s="169"/>
      <c r="F39" s="169"/>
      <c r="G39" s="169"/>
      <c r="H39" s="170"/>
    </row>
    <row r="40" spans="1:8" s="42" customFormat="1" ht="11.25">
      <c r="A40" s="168" t="s">
        <v>210</v>
      </c>
      <c r="B40" s="168"/>
      <c r="C40" s="169" t="s">
        <v>220</v>
      </c>
      <c r="D40" s="169"/>
      <c r="E40" s="169"/>
      <c r="F40" s="169"/>
      <c r="G40" s="169"/>
      <c r="H40" s="170"/>
    </row>
    <row r="41" spans="1:8" s="42" customFormat="1" ht="11.25">
      <c r="A41" s="168" t="s">
        <v>211</v>
      </c>
      <c r="B41" s="168"/>
      <c r="C41" s="169" t="s">
        <v>221</v>
      </c>
      <c r="D41" s="169"/>
      <c r="E41" s="169"/>
      <c r="F41" s="169"/>
      <c r="G41" s="169"/>
      <c r="H41" s="170"/>
    </row>
    <row r="42" spans="1:8" s="42" customFormat="1" ht="11.25">
      <c r="A42" s="19" t="s">
        <v>212</v>
      </c>
      <c r="B42" s="168"/>
      <c r="C42" s="169" t="s">
        <v>222</v>
      </c>
      <c r="D42" s="169"/>
      <c r="E42" s="169"/>
      <c r="F42" s="169"/>
      <c r="G42" s="169"/>
      <c r="H42" s="170"/>
    </row>
    <row r="43" spans="1:8" s="42" customFormat="1" ht="11.25">
      <c r="A43" s="171" t="s">
        <v>213</v>
      </c>
      <c r="B43" s="168"/>
      <c r="C43" s="169" t="s">
        <v>223</v>
      </c>
      <c r="D43" s="169"/>
      <c r="E43" s="169"/>
      <c r="F43" s="169"/>
      <c r="G43" s="169"/>
      <c r="H43" s="170"/>
    </row>
    <row r="44" spans="1:8" s="42" customFormat="1" ht="11.25">
      <c r="A44" s="171"/>
      <c r="B44" s="172"/>
      <c r="C44" s="169"/>
      <c r="D44" s="169"/>
      <c r="E44" s="169"/>
      <c r="F44" s="169"/>
      <c r="G44" s="169"/>
      <c r="H44" s="170"/>
    </row>
    <row r="45" spans="1:8" s="42" customFormat="1" ht="11.25">
      <c r="A45" s="170" t="s">
        <v>199</v>
      </c>
      <c r="B45" s="172"/>
      <c r="C45" s="173" t="str">
        <f>C36</f>
        <v>2000/2001</v>
      </c>
      <c r="D45" s="173" t="str">
        <f>D36</f>
        <v>2001/2002</v>
      </c>
      <c r="E45" s="173" t="str">
        <f>E36</f>
        <v>2002/2003</v>
      </c>
      <c r="F45" s="173" t="str">
        <f>F36</f>
        <v>2003/2004</v>
      </c>
      <c r="G45" s="173" t="str">
        <f>G36</f>
        <v>2004/2005</v>
      </c>
      <c r="H45" s="170"/>
    </row>
    <row r="46" spans="1:8" s="42" customFormat="1" ht="11.25">
      <c r="A46" s="171" t="str">
        <f>A39</f>
        <v>Revenue 1</v>
      </c>
      <c r="B46" s="172"/>
      <c r="C46" s="174">
        <v>1</v>
      </c>
      <c r="D46" s="174">
        <v>1</v>
      </c>
      <c r="E46" s="174">
        <v>1</v>
      </c>
      <c r="F46" s="174">
        <v>1</v>
      </c>
      <c r="G46" s="174">
        <v>1</v>
      </c>
      <c r="H46" s="170"/>
    </row>
    <row r="47" spans="1:8" s="42" customFormat="1" ht="11.25">
      <c r="A47" s="171" t="str">
        <f>A40</f>
        <v>Revenue 2</v>
      </c>
      <c r="B47" s="172"/>
      <c r="C47" s="174">
        <v>1</v>
      </c>
      <c r="D47" s="174">
        <v>1</v>
      </c>
      <c r="E47" s="174">
        <v>1</v>
      </c>
      <c r="F47" s="174">
        <v>1</v>
      </c>
      <c r="G47" s="174">
        <v>1</v>
      </c>
      <c r="H47" s="170"/>
    </row>
    <row r="48" spans="1:8" s="42" customFormat="1" ht="11.25">
      <c r="A48" s="171" t="str">
        <f>A41</f>
        <v>Revenue 3</v>
      </c>
      <c r="B48" s="172"/>
      <c r="C48" s="174">
        <v>1</v>
      </c>
      <c r="D48" s="174">
        <v>1</v>
      </c>
      <c r="E48" s="174">
        <v>1</v>
      </c>
      <c r="F48" s="174">
        <v>1</v>
      </c>
      <c r="G48" s="174">
        <v>1</v>
      </c>
      <c r="H48" s="170"/>
    </row>
    <row r="49" spans="1:8" s="42" customFormat="1" ht="11.25">
      <c r="A49" s="171" t="str">
        <f>A42</f>
        <v>Revenue 4</v>
      </c>
      <c r="B49" s="172"/>
      <c r="C49" s="175">
        <v>1</v>
      </c>
      <c r="D49" s="175">
        <v>1</v>
      </c>
      <c r="E49" s="175">
        <v>1</v>
      </c>
      <c r="F49" s="175">
        <v>1</v>
      </c>
      <c r="G49" s="175">
        <v>1</v>
      </c>
      <c r="H49" s="170"/>
    </row>
    <row r="50" spans="1:8" s="42" customFormat="1" ht="11.25">
      <c r="A50" s="171" t="str">
        <f>A43</f>
        <v>Revenue 5</v>
      </c>
      <c r="B50" s="172"/>
      <c r="C50" s="174">
        <v>1</v>
      </c>
      <c r="D50" s="174">
        <v>1</v>
      </c>
      <c r="E50" s="174">
        <v>1</v>
      </c>
      <c r="F50" s="174">
        <v>1</v>
      </c>
      <c r="G50" s="174">
        <v>1</v>
      </c>
      <c r="H50" s="170"/>
    </row>
    <row r="51" spans="1:8" s="52" customFormat="1" ht="18">
      <c r="A51" s="176" t="str">
        <f>A1</f>
        <v>ABC Company Inc</v>
      </c>
      <c r="B51" s="177"/>
      <c r="C51" s="178"/>
      <c r="D51" s="178"/>
      <c r="E51" s="178"/>
      <c r="F51" s="178"/>
      <c r="G51" s="178"/>
      <c r="H51" s="178"/>
    </row>
    <row r="52" spans="1:8" s="164" customFormat="1" ht="15.75">
      <c r="A52" s="179" t="str">
        <f>"Assumptions ("&amp;A39&amp;")"</f>
        <v>Assumptions (Revenue 1)</v>
      </c>
      <c r="B52" s="180"/>
      <c r="C52" s="181"/>
      <c r="D52" s="182"/>
      <c r="E52" s="182"/>
      <c r="F52" s="182"/>
      <c r="G52" s="182"/>
      <c r="H52" s="182"/>
    </row>
    <row r="53" spans="1:8" s="42" customFormat="1" ht="11.25">
      <c r="A53" s="183"/>
      <c r="B53" s="172"/>
      <c r="C53" s="171"/>
      <c r="D53" s="170"/>
      <c r="E53" s="170"/>
      <c r="F53" s="170"/>
      <c r="G53" s="170"/>
      <c r="H53" s="170"/>
    </row>
    <row r="54" spans="1:8" s="42" customFormat="1" ht="11.25">
      <c r="A54" s="172" t="s">
        <v>166</v>
      </c>
      <c r="B54" s="172"/>
      <c r="C54" s="184" t="str">
        <f>C36</f>
        <v>2000/2001</v>
      </c>
      <c r="D54" s="184" t="str">
        <f>D36</f>
        <v>2001/2002</v>
      </c>
      <c r="E54" s="184" t="str">
        <f>E36</f>
        <v>2002/2003</v>
      </c>
      <c r="F54" s="184" t="str">
        <f>F36</f>
        <v>2003/2004</v>
      </c>
      <c r="G54" s="184" t="str">
        <f>G36</f>
        <v>2004/2005</v>
      </c>
      <c r="H54" s="170"/>
    </row>
    <row r="55" spans="1:8" s="42" customFormat="1" ht="11.25">
      <c r="A55" s="172" t="str">
        <f>A39</f>
        <v>Revenue 1</v>
      </c>
      <c r="B55" s="185"/>
      <c r="C55" s="171"/>
      <c r="D55" s="170"/>
      <c r="E55" s="170"/>
      <c r="F55" s="170"/>
      <c r="G55" s="170"/>
      <c r="H55" s="170"/>
    </row>
    <row r="56" spans="1:8" s="42" customFormat="1" ht="11.25">
      <c r="A56" s="168" t="s">
        <v>214</v>
      </c>
      <c r="B56" s="79"/>
      <c r="C56" s="171">
        <v>0</v>
      </c>
      <c r="D56" s="171">
        <v>0</v>
      </c>
      <c r="E56" s="171">
        <v>5</v>
      </c>
      <c r="F56" s="171">
        <v>5</v>
      </c>
      <c r="G56" s="171">
        <v>5</v>
      </c>
      <c r="H56" s="170"/>
    </row>
    <row r="57" spans="1:8" s="42" customFormat="1" ht="11.25">
      <c r="A57" s="168" t="s">
        <v>215</v>
      </c>
      <c r="B57" s="79"/>
      <c r="C57" s="171">
        <v>0</v>
      </c>
      <c r="D57" s="171">
        <v>0</v>
      </c>
      <c r="E57" s="171">
        <v>5</v>
      </c>
      <c r="F57" s="171">
        <v>5</v>
      </c>
      <c r="G57" s="171">
        <v>5</v>
      </c>
      <c r="H57" s="170"/>
    </row>
    <row r="58" spans="1:8" s="42" customFormat="1" ht="11.25">
      <c r="A58" s="168" t="s">
        <v>216</v>
      </c>
      <c r="B58" s="79"/>
      <c r="C58" s="171">
        <v>0</v>
      </c>
      <c r="D58" s="171">
        <v>0</v>
      </c>
      <c r="E58" s="171">
        <v>5</v>
      </c>
      <c r="F58" s="171">
        <v>5</v>
      </c>
      <c r="G58" s="171">
        <v>5</v>
      </c>
      <c r="H58" s="170"/>
    </row>
    <row r="59" spans="1:8" s="42" customFormat="1" ht="11.25">
      <c r="A59" s="168" t="s">
        <v>217</v>
      </c>
      <c r="B59" s="79"/>
      <c r="C59" s="171">
        <v>0</v>
      </c>
      <c r="D59" s="171">
        <v>0</v>
      </c>
      <c r="E59" s="171">
        <v>5</v>
      </c>
      <c r="F59" s="171">
        <v>5</v>
      </c>
      <c r="G59" s="171">
        <v>5</v>
      </c>
      <c r="H59" s="170"/>
    </row>
    <row r="60" spans="1:8" s="42" customFormat="1" ht="11.25">
      <c r="A60" s="168"/>
      <c r="B60" s="172"/>
      <c r="C60" s="171"/>
      <c r="D60" s="170"/>
      <c r="E60" s="170"/>
      <c r="F60" s="170"/>
      <c r="G60" s="170"/>
      <c r="H60" s="170"/>
    </row>
    <row r="61" spans="1:8" s="42" customFormat="1" ht="11.25">
      <c r="A61" s="172" t="s">
        <v>129</v>
      </c>
      <c r="B61" s="172"/>
      <c r="C61" s="184" t="str">
        <f>C54</f>
        <v>2000/2001</v>
      </c>
      <c r="D61" s="184" t="str">
        <f>D54</f>
        <v>2001/2002</v>
      </c>
      <c r="E61" s="184" t="str">
        <f>E54</f>
        <v>2002/2003</v>
      </c>
      <c r="F61" s="184" t="str">
        <f>F54</f>
        <v>2003/2004</v>
      </c>
      <c r="G61" s="184" t="str">
        <f>G54</f>
        <v>2004/2005</v>
      </c>
      <c r="H61" s="170"/>
    </row>
    <row r="62" spans="1:8" s="42" customFormat="1" ht="11.25">
      <c r="A62" s="168" t="str">
        <f>A56</f>
        <v>Item 1</v>
      </c>
      <c r="B62" s="172"/>
      <c r="C62" s="20">
        <v>5</v>
      </c>
      <c r="D62" s="20">
        <v>5</v>
      </c>
      <c r="E62" s="20">
        <v>5</v>
      </c>
      <c r="F62" s="20">
        <v>5</v>
      </c>
      <c r="G62" s="20">
        <v>5</v>
      </c>
      <c r="H62" s="170"/>
    </row>
    <row r="63" spans="1:8" s="42" customFormat="1" ht="11.25">
      <c r="A63" s="168" t="str">
        <f>A57</f>
        <v>Item 2</v>
      </c>
      <c r="B63" s="172"/>
      <c r="C63" s="20">
        <v>5</v>
      </c>
      <c r="D63" s="20">
        <v>5</v>
      </c>
      <c r="E63" s="20">
        <v>5</v>
      </c>
      <c r="F63" s="20">
        <v>5</v>
      </c>
      <c r="G63" s="20">
        <v>5</v>
      </c>
      <c r="H63" s="170"/>
    </row>
    <row r="64" spans="1:8" s="42" customFormat="1" ht="11.25">
      <c r="A64" s="168" t="str">
        <f>A58</f>
        <v>Item 3</v>
      </c>
      <c r="B64" s="172"/>
      <c r="C64" s="20">
        <v>5</v>
      </c>
      <c r="D64" s="20">
        <v>5</v>
      </c>
      <c r="E64" s="20">
        <v>5</v>
      </c>
      <c r="F64" s="20">
        <v>5</v>
      </c>
      <c r="G64" s="20">
        <v>5</v>
      </c>
      <c r="H64" s="170"/>
    </row>
    <row r="65" spans="1:8" s="42" customFormat="1" ht="11.25">
      <c r="A65" s="168" t="str">
        <f>A59</f>
        <v>Item 4</v>
      </c>
      <c r="B65" s="172"/>
      <c r="C65" s="20">
        <v>5</v>
      </c>
      <c r="D65" s="20">
        <v>5</v>
      </c>
      <c r="E65" s="20">
        <v>5</v>
      </c>
      <c r="F65" s="20">
        <v>5</v>
      </c>
      <c r="G65" s="20">
        <v>5</v>
      </c>
      <c r="H65" s="170"/>
    </row>
    <row r="66" spans="1:8" s="42" customFormat="1" ht="11.25">
      <c r="A66" s="168"/>
      <c r="B66" s="172"/>
      <c r="C66" s="20"/>
      <c r="D66" s="46"/>
      <c r="E66" s="46"/>
      <c r="F66" s="46"/>
      <c r="G66" s="46"/>
      <c r="H66" s="170"/>
    </row>
    <row r="67" spans="1:8" s="42" customFormat="1" ht="11.25">
      <c r="A67" s="172" t="s">
        <v>127</v>
      </c>
      <c r="B67" s="172"/>
      <c r="C67" s="46"/>
      <c r="D67" s="46"/>
      <c r="E67" s="46"/>
      <c r="F67" s="46"/>
      <c r="G67" s="46"/>
      <c r="H67" s="170"/>
    </row>
    <row r="68" spans="1:8" s="42" customFormat="1" ht="11.25">
      <c r="A68" s="168" t="str">
        <f>A56</f>
        <v>Item 1</v>
      </c>
      <c r="B68" s="172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170"/>
    </row>
    <row r="69" spans="1:8" s="42" customFormat="1" ht="11.25">
      <c r="A69" s="168" t="str">
        <f>A57</f>
        <v>Item 2</v>
      </c>
      <c r="B69" s="172"/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170"/>
    </row>
    <row r="70" spans="1:8" s="42" customFormat="1" ht="11.25">
      <c r="A70" s="168" t="str">
        <f>A58</f>
        <v>Item 3</v>
      </c>
      <c r="B70" s="172"/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170"/>
    </row>
    <row r="71" spans="1:8" s="42" customFormat="1" ht="11.25">
      <c r="A71" s="168" t="str">
        <f>A59</f>
        <v>Item 4</v>
      </c>
      <c r="B71" s="172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170"/>
    </row>
    <row r="72" spans="1:8" s="42" customFormat="1" ht="11.25">
      <c r="A72" s="168"/>
      <c r="B72" s="172"/>
      <c r="C72" s="20"/>
      <c r="D72" s="20"/>
      <c r="E72" s="20"/>
      <c r="F72" s="20"/>
      <c r="G72" s="20"/>
      <c r="H72" s="170"/>
    </row>
    <row r="73" spans="1:8" s="42" customFormat="1" ht="11.25">
      <c r="A73" s="172" t="s">
        <v>138</v>
      </c>
      <c r="B73" s="172"/>
      <c r="C73" s="46"/>
      <c r="D73" s="46"/>
      <c r="E73" s="46"/>
      <c r="F73" s="46"/>
      <c r="G73" s="46"/>
      <c r="H73" s="170"/>
    </row>
    <row r="74" spans="1:8" s="42" customFormat="1" ht="11.25">
      <c r="A74" s="168" t="str">
        <f>A68</f>
        <v>Item 1</v>
      </c>
      <c r="B74" s="172"/>
      <c r="C74" s="174">
        <v>0.2</v>
      </c>
      <c r="D74" s="174">
        <v>0.2</v>
      </c>
      <c r="E74" s="174">
        <v>0.2</v>
      </c>
      <c r="F74" s="174">
        <v>0.2</v>
      </c>
      <c r="G74" s="174">
        <v>0.2</v>
      </c>
      <c r="H74" s="170"/>
    </row>
    <row r="75" spans="1:8" s="42" customFormat="1" ht="11.25">
      <c r="A75" s="168" t="str">
        <f>A69</f>
        <v>Item 2</v>
      </c>
      <c r="B75" s="172"/>
      <c r="C75" s="174">
        <v>0.2</v>
      </c>
      <c r="D75" s="174">
        <v>0.2</v>
      </c>
      <c r="E75" s="174">
        <v>0.2</v>
      </c>
      <c r="F75" s="174">
        <v>0.2</v>
      </c>
      <c r="G75" s="174">
        <v>0.2</v>
      </c>
      <c r="H75" s="170"/>
    </row>
    <row r="76" spans="1:8" s="42" customFormat="1" ht="11.25">
      <c r="A76" s="168" t="str">
        <f>A70</f>
        <v>Item 3</v>
      </c>
      <c r="B76" s="172"/>
      <c r="C76" s="174">
        <v>0.2</v>
      </c>
      <c r="D76" s="174">
        <v>0.2</v>
      </c>
      <c r="E76" s="174">
        <v>0.2</v>
      </c>
      <c r="F76" s="174">
        <v>0.2</v>
      </c>
      <c r="G76" s="174">
        <v>0.2</v>
      </c>
      <c r="H76" s="170"/>
    </row>
    <row r="77" spans="1:8" s="42" customFormat="1" ht="11.25">
      <c r="A77" s="168" t="str">
        <f>A71</f>
        <v>Item 4</v>
      </c>
      <c r="B77" s="172"/>
      <c r="C77" s="174">
        <v>0.2</v>
      </c>
      <c r="D77" s="174">
        <v>0.2</v>
      </c>
      <c r="E77" s="174">
        <v>0.2</v>
      </c>
      <c r="F77" s="174">
        <v>0.2</v>
      </c>
      <c r="G77" s="174">
        <v>0.2</v>
      </c>
      <c r="H77" s="170"/>
    </row>
    <row r="78" spans="1:8" s="42" customFormat="1" ht="11.25">
      <c r="A78" s="168"/>
      <c r="B78" s="172"/>
      <c r="C78" s="20"/>
      <c r="D78" s="20"/>
      <c r="E78" s="20"/>
      <c r="F78" s="20"/>
      <c r="G78" s="20"/>
      <c r="H78" s="170"/>
    </row>
    <row r="79" spans="1:8" s="42" customFormat="1" ht="11.25">
      <c r="A79" s="172" t="s">
        <v>137</v>
      </c>
      <c r="B79" s="172"/>
      <c r="C79" s="20"/>
      <c r="D79" s="20"/>
      <c r="E79" s="20"/>
      <c r="F79" s="20"/>
      <c r="G79" s="20"/>
      <c r="H79" s="170"/>
    </row>
    <row r="80" spans="1:8" s="42" customFormat="1" ht="11.25">
      <c r="A80" s="168" t="str">
        <f>A74</f>
        <v>Item 1</v>
      </c>
      <c r="B80" s="172"/>
      <c r="C80" s="174">
        <v>0.2</v>
      </c>
      <c r="D80" s="174">
        <v>0.2</v>
      </c>
      <c r="E80" s="174">
        <v>0.2</v>
      </c>
      <c r="F80" s="174">
        <v>0.2</v>
      </c>
      <c r="G80" s="174">
        <v>0.2</v>
      </c>
      <c r="H80" s="170"/>
    </row>
    <row r="81" spans="1:8" s="42" customFormat="1" ht="11.25">
      <c r="A81" s="168" t="str">
        <f>A75</f>
        <v>Item 2</v>
      </c>
      <c r="B81" s="172"/>
      <c r="C81" s="174">
        <v>0.2</v>
      </c>
      <c r="D81" s="174">
        <v>0.2</v>
      </c>
      <c r="E81" s="174">
        <v>0.2</v>
      </c>
      <c r="F81" s="174">
        <v>0.2</v>
      </c>
      <c r="G81" s="174">
        <v>0.2</v>
      </c>
      <c r="H81" s="170"/>
    </row>
    <row r="82" spans="1:8" s="42" customFormat="1" ht="11.25">
      <c r="A82" s="168" t="str">
        <f>A76</f>
        <v>Item 3</v>
      </c>
      <c r="B82" s="172"/>
      <c r="C82" s="174">
        <v>0.2</v>
      </c>
      <c r="D82" s="174">
        <v>0.2</v>
      </c>
      <c r="E82" s="174">
        <v>0.2</v>
      </c>
      <c r="F82" s="174">
        <v>0.2</v>
      </c>
      <c r="G82" s="174">
        <v>0.2</v>
      </c>
      <c r="H82" s="170"/>
    </row>
    <row r="83" spans="1:8" s="42" customFormat="1" ht="11.25">
      <c r="A83" s="168" t="str">
        <f>A77</f>
        <v>Item 4</v>
      </c>
      <c r="B83" s="172"/>
      <c r="C83" s="174">
        <v>0.2</v>
      </c>
      <c r="D83" s="174">
        <v>0.2</v>
      </c>
      <c r="E83" s="174">
        <v>0.2</v>
      </c>
      <c r="F83" s="174">
        <v>0.2</v>
      </c>
      <c r="G83" s="174">
        <v>0.2</v>
      </c>
      <c r="H83" s="170"/>
    </row>
    <row r="84" spans="1:8" s="52" customFormat="1" ht="18">
      <c r="A84" s="176" t="str">
        <f>$A$1</f>
        <v>ABC Company Inc</v>
      </c>
      <c r="B84" s="177"/>
      <c r="C84" s="178"/>
      <c r="D84" s="178"/>
      <c r="E84" s="178"/>
      <c r="F84" s="178"/>
      <c r="G84" s="178"/>
      <c r="H84" s="178"/>
    </row>
    <row r="85" spans="1:8" s="164" customFormat="1" ht="15.75">
      <c r="A85" s="179" t="str">
        <f>"Assumptions ("&amp;A40&amp;")"</f>
        <v>Assumptions (Revenue 2)</v>
      </c>
      <c r="B85" s="180"/>
      <c r="C85" s="181"/>
      <c r="D85" s="182"/>
      <c r="E85" s="182"/>
      <c r="F85" s="182"/>
      <c r="G85" s="182"/>
      <c r="H85" s="182"/>
    </row>
    <row r="86" spans="1:8" s="42" customFormat="1" ht="11.25">
      <c r="A86" s="186"/>
      <c r="B86" s="172"/>
      <c r="C86" s="171"/>
      <c r="D86" s="170"/>
      <c r="E86" s="170"/>
      <c r="F86" s="170"/>
      <c r="G86" s="170"/>
      <c r="H86" s="170"/>
    </row>
    <row r="87" spans="1:8" s="42" customFormat="1" ht="11.25">
      <c r="A87" s="172" t="s">
        <v>158</v>
      </c>
      <c r="B87" s="172"/>
      <c r="C87" s="187" t="str">
        <f>C36</f>
        <v>2000/2001</v>
      </c>
      <c r="D87" s="187" t="str">
        <f>D36</f>
        <v>2001/2002</v>
      </c>
      <c r="E87" s="187" t="str">
        <f>E36</f>
        <v>2002/2003</v>
      </c>
      <c r="F87" s="187" t="str">
        <f>F36</f>
        <v>2003/2004</v>
      </c>
      <c r="G87" s="187" t="str">
        <f>G36</f>
        <v>2004/2005</v>
      </c>
      <c r="H87" s="170"/>
    </row>
    <row r="88" spans="1:8" s="42" customFormat="1" ht="11.25">
      <c r="A88" s="168" t="s">
        <v>214</v>
      </c>
      <c r="B88" s="172"/>
      <c r="C88" s="171">
        <v>0</v>
      </c>
      <c r="D88" s="171">
        <v>5</v>
      </c>
      <c r="E88" s="171">
        <v>5</v>
      </c>
      <c r="F88" s="171">
        <v>5</v>
      </c>
      <c r="G88" s="171">
        <v>5</v>
      </c>
      <c r="H88" s="170"/>
    </row>
    <row r="89" spans="1:8" s="42" customFormat="1" ht="11.25">
      <c r="A89" s="168" t="s">
        <v>215</v>
      </c>
      <c r="B89" s="172"/>
      <c r="C89" s="171">
        <v>0</v>
      </c>
      <c r="D89" s="171">
        <v>5</v>
      </c>
      <c r="E89" s="171">
        <v>5</v>
      </c>
      <c r="F89" s="171">
        <v>5</v>
      </c>
      <c r="G89" s="171">
        <v>5</v>
      </c>
      <c r="H89" s="170"/>
    </row>
    <row r="90" spans="1:8" s="42" customFormat="1" ht="11.25">
      <c r="A90" s="168" t="s">
        <v>216</v>
      </c>
      <c r="B90" s="172"/>
      <c r="C90" s="171">
        <v>0</v>
      </c>
      <c r="D90" s="171">
        <v>5</v>
      </c>
      <c r="E90" s="171">
        <v>5</v>
      </c>
      <c r="F90" s="171">
        <v>5</v>
      </c>
      <c r="G90" s="171">
        <v>5</v>
      </c>
      <c r="H90" s="170"/>
    </row>
    <row r="91" spans="1:8" s="42" customFormat="1" ht="11.25">
      <c r="A91" s="168" t="s">
        <v>217</v>
      </c>
      <c r="B91" s="172"/>
      <c r="C91" s="171">
        <v>0</v>
      </c>
      <c r="D91" s="171">
        <v>0</v>
      </c>
      <c r="E91" s="171">
        <v>0</v>
      </c>
      <c r="F91" s="171">
        <v>0</v>
      </c>
      <c r="G91" s="171">
        <v>0</v>
      </c>
      <c r="H91" s="170"/>
    </row>
    <row r="92" spans="1:8" s="42" customFormat="1" ht="11.25">
      <c r="A92" s="168"/>
      <c r="B92" s="172"/>
      <c r="C92" s="171"/>
      <c r="D92" s="170"/>
      <c r="E92" s="170"/>
      <c r="F92" s="170"/>
      <c r="G92" s="170"/>
      <c r="H92" s="170"/>
    </row>
    <row r="93" spans="1:8" s="42" customFormat="1" ht="11.25">
      <c r="A93" s="172" t="s">
        <v>129</v>
      </c>
      <c r="B93" s="172"/>
      <c r="C93" s="171"/>
      <c r="D93" s="170"/>
      <c r="E93" s="170"/>
      <c r="F93" s="170"/>
      <c r="G93" s="170"/>
      <c r="H93" s="170"/>
    </row>
    <row r="94" spans="1:8" s="42" customFormat="1" ht="11.25">
      <c r="A94" s="168" t="str">
        <f>A88</f>
        <v>Item 1</v>
      </c>
      <c r="B94" s="172"/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170"/>
    </row>
    <row r="95" spans="1:8" s="42" customFormat="1" ht="11.25">
      <c r="A95" s="168" t="str">
        <f>A89</f>
        <v>Item 2</v>
      </c>
      <c r="B95" s="172"/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170"/>
    </row>
    <row r="96" spans="1:8" s="42" customFormat="1" ht="11.25">
      <c r="A96" s="168" t="str">
        <f>A90</f>
        <v>Item 3</v>
      </c>
      <c r="B96" s="172"/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170"/>
    </row>
    <row r="97" spans="1:8" s="42" customFormat="1" ht="11.25">
      <c r="A97" s="168" t="str">
        <f>A91</f>
        <v>Item 4</v>
      </c>
      <c r="B97" s="172"/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170"/>
    </row>
    <row r="98" spans="1:8" s="42" customFormat="1" ht="11.25">
      <c r="A98" s="168"/>
      <c r="B98" s="172"/>
      <c r="C98" s="171"/>
      <c r="D98" s="170"/>
      <c r="E98" s="170"/>
      <c r="F98" s="170"/>
      <c r="G98" s="170"/>
      <c r="H98" s="170"/>
    </row>
    <row r="99" spans="1:8" s="42" customFormat="1" ht="11.25">
      <c r="A99" s="172" t="s">
        <v>127</v>
      </c>
      <c r="B99" s="172"/>
      <c r="C99" s="171"/>
      <c r="D99" s="170"/>
      <c r="E99" s="170"/>
      <c r="F99" s="170"/>
      <c r="G99" s="170"/>
      <c r="H99" s="170"/>
    </row>
    <row r="100" spans="1:8" s="42" customFormat="1" ht="11.25">
      <c r="A100" s="168" t="str">
        <f>A88</f>
        <v>Item 1</v>
      </c>
      <c r="B100" s="172"/>
      <c r="C100" s="20">
        <v>5</v>
      </c>
      <c r="D100" s="20">
        <v>5</v>
      </c>
      <c r="E100" s="20">
        <v>5</v>
      </c>
      <c r="F100" s="20">
        <v>5</v>
      </c>
      <c r="G100" s="20">
        <v>5</v>
      </c>
      <c r="H100" s="170"/>
    </row>
    <row r="101" spans="1:8" s="42" customFormat="1" ht="11.25">
      <c r="A101" s="168" t="str">
        <f>A89</f>
        <v>Item 2</v>
      </c>
      <c r="B101" s="172"/>
      <c r="C101" s="20">
        <v>5</v>
      </c>
      <c r="D101" s="20">
        <v>5</v>
      </c>
      <c r="E101" s="20">
        <v>5</v>
      </c>
      <c r="F101" s="20">
        <v>5</v>
      </c>
      <c r="G101" s="20">
        <v>5</v>
      </c>
      <c r="H101" s="170"/>
    </row>
    <row r="102" spans="1:8" s="42" customFormat="1" ht="11.25">
      <c r="A102" s="168" t="str">
        <f>A90</f>
        <v>Item 3</v>
      </c>
      <c r="B102" s="172"/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170"/>
    </row>
    <row r="103" spans="1:8" s="42" customFormat="1" ht="11.25">
      <c r="A103" s="168" t="str">
        <f>A91</f>
        <v>Item 4</v>
      </c>
      <c r="B103" s="172"/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170"/>
    </row>
    <row r="104" spans="1:8" s="42" customFormat="1" ht="11.25">
      <c r="A104" s="168"/>
      <c r="B104" s="172"/>
      <c r="C104" s="171"/>
      <c r="D104" s="171"/>
      <c r="E104" s="171"/>
      <c r="F104" s="171"/>
      <c r="G104" s="171"/>
      <c r="H104" s="170"/>
    </row>
    <row r="105" spans="1:8" s="42" customFormat="1" ht="11.25">
      <c r="A105" s="172" t="s">
        <v>138</v>
      </c>
      <c r="B105" s="172"/>
      <c r="C105" s="46"/>
      <c r="D105" s="46"/>
      <c r="E105" s="46"/>
      <c r="F105" s="46"/>
      <c r="G105" s="46"/>
      <c r="H105" s="170"/>
    </row>
    <row r="106" spans="1:8" s="42" customFormat="1" ht="11.25">
      <c r="A106" s="168" t="str">
        <f>A100</f>
        <v>Item 1</v>
      </c>
      <c r="B106" s="172"/>
      <c r="C106" s="174">
        <v>0.2</v>
      </c>
      <c r="D106" s="174">
        <v>0.2</v>
      </c>
      <c r="E106" s="174">
        <v>0.2</v>
      </c>
      <c r="F106" s="174">
        <v>0.2</v>
      </c>
      <c r="G106" s="174">
        <v>0.2</v>
      </c>
      <c r="H106" s="170"/>
    </row>
    <row r="107" spans="1:8" s="42" customFormat="1" ht="11.25">
      <c r="A107" s="168" t="str">
        <f>A101</f>
        <v>Item 2</v>
      </c>
      <c r="B107" s="172"/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0"/>
    </row>
    <row r="108" spans="1:8" s="42" customFormat="1" ht="11.25">
      <c r="A108" s="168" t="str">
        <f>A102</f>
        <v>Item 3</v>
      </c>
      <c r="B108" s="172"/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70"/>
    </row>
    <row r="109" spans="1:8" s="42" customFormat="1" ht="11.25">
      <c r="A109" s="168" t="str">
        <f>A103</f>
        <v>Item 4</v>
      </c>
      <c r="B109" s="172"/>
      <c r="C109" s="174">
        <v>0</v>
      </c>
      <c r="D109" s="174">
        <v>0</v>
      </c>
      <c r="E109" s="174">
        <v>0</v>
      </c>
      <c r="F109" s="174">
        <v>0</v>
      </c>
      <c r="G109" s="174">
        <v>0</v>
      </c>
      <c r="H109" s="170"/>
    </row>
    <row r="110" spans="1:8" s="42" customFormat="1" ht="11.25">
      <c r="A110" s="168"/>
      <c r="B110" s="172"/>
      <c r="C110" s="20"/>
      <c r="D110" s="20"/>
      <c r="E110" s="20"/>
      <c r="F110" s="20"/>
      <c r="G110" s="20"/>
      <c r="H110" s="170"/>
    </row>
    <row r="111" spans="1:8" s="42" customFormat="1" ht="11.25">
      <c r="A111" s="172" t="s">
        <v>137</v>
      </c>
      <c r="B111" s="172"/>
      <c r="C111" s="20"/>
      <c r="D111" s="20"/>
      <c r="E111" s="20"/>
      <c r="F111" s="20"/>
      <c r="G111" s="20"/>
      <c r="H111" s="170"/>
    </row>
    <row r="112" spans="1:8" s="42" customFormat="1" ht="11.25">
      <c r="A112" s="168" t="str">
        <f>A106</f>
        <v>Item 1</v>
      </c>
      <c r="B112" s="172"/>
      <c r="C112" s="174">
        <v>0.2</v>
      </c>
      <c r="D112" s="174">
        <v>0.2</v>
      </c>
      <c r="E112" s="174">
        <v>0.2</v>
      </c>
      <c r="F112" s="174">
        <v>0.2</v>
      </c>
      <c r="G112" s="174">
        <v>0.2</v>
      </c>
      <c r="H112" s="170"/>
    </row>
    <row r="113" spans="1:8" s="42" customFormat="1" ht="11.25">
      <c r="A113" s="168" t="str">
        <f>A107</f>
        <v>Item 2</v>
      </c>
      <c r="B113" s="172"/>
      <c r="C113" s="174">
        <v>0</v>
      </c>
      <c r="D113" s="174">
        <v>0</v>
      </c>
      <c r="E113" s="174">
        <v>0</v>
      </c>
      <c r="F113" s="174">
        <v>0</v>
      </c>
      <c r="G113" s="174">
        <v>0</v>
      </c>
      <c r="H113" s="170"/>
    </row>
    <row r="114" spans="1:8" s="42" customFormat="1" ht="11.25">
      <c r="A114" s="168" t="str">
        <f>A108</f>
        <v>Item 3</v>
      </c>
      <c r="B114" s="172"/>
      <c r="C114" s="174">
        <v>0</v>
      </c>
      <c r="D114" s="174">
        <v>0</v>
      </c>
      <c r="E114" s="174">
        <v>0</v>
      </c>
      <c r="F114" s="174">
        <v>0</v>
      </c>
      <c r="G114" s="174">
        <v>0</v>
      </c>
      <c r="H114" s="170"/>
    </row>
    <row r="115" spans="1:8" s="42" customFormat="1" ht="11.25">
      <c r="A115" s="168" t="str">
        <f>A109</f>
        <v>Item 4</v>
      </c>
      <c r="B115" s="172"/>
      <c r="C115" s="174">
        <v>0</v>
      </c>
      <c r="D115" s="174">
        <v>0</v>
      </c>
      <c r="E115" s="174">
        <v>0</v>
      </c>
      <c r="F115" s="174">
        <v>0</v>
      </c>
      <c r="G115" s="174">
        <v>0</v>
      </c>
      <c r="H115" s="170"/>
    </row>
    <row r="116" spans="1:8" s="52" customFormat="1" ht="18">
      <c r="A116" s="176" t="str">
        <f>$A$1</f>
        <v>ABC Company Inc</v>
      </c>
      <c r="B116" s="177"/>
      <c r="C116" s="178"/>
      <c r="D116" s="178"/>
      <c r="E116" s="178"/>
      <c r="F116" s="178"/>
      <c r="G116" s="178"/>
      <c r="H116" s="178"/>
    </row>
    <row r="117" spans="1:8" s="164" customFormat="1" ht="15.75">
      <c r="A117" s="179" t="str">
        <f>"Assumptions ("&amp;A41&amp;")"</f>
        <v>Assumptions (Revenue 3)</v>
      </c>
      <c r="B117" s="180"/>
      <c r="C117" s="181"/>
      <c r="D117" s="182"/>
      <c r="E117" s="182"/>
      <c r="F117" s="182"/>
      <c r="G117" s="182"/>
      <c r="H117" s="182"/>
    </row>
    <row r="118" spans="1:8" s="42" customFormat="1" ht="11.25">
      <c r="A118" s="168"/>
      <c r="B118" s="172"/>
      <c r="C118" s="171"/>
      <c r="D118" s="170"/>
      <c r="E118" s="170"/>
      <c r="F118" s="170"/>
      <c r="G118" s="170"/>
      <c r="H118" s="170"/>
    </row>
    <row r="119" spans="1:8" s="42" customFormat="1" ht="11.25">
      <c r="A119" s="168"/>
      <c r="B119" s="172"/>
      <c r="C119" s="187" t="str">
        <f>C36</f>
        <v>2000/2001</v>
      </c>
      <c r="D119" s="187" t="str">
        <f>D36</f>
        <v>2001/2002</v>
      </c>
      <c r="E119" s="187" t="str">
        <f>E36</f>
        <v>2002/2003</v>
      </c>
      <c r="F119" s="187" t="str">
        <f>F36</f>
        <v>2003/2004</v>
      </c>
      <c r="G119" s="187" t="str">
        <f>G36</f>
        <v>2004/2005</v>
      </c>
      <c r="H119" s="170"/>
    </row>
    <row r="120" spans="1:8" s="42" customFormat="1" ht="11.25">
      <c r="A120" s="172" t="s">
        <v>159</v>
      </c>
      <c r="B120" s="172"/>
      <c r="H120" s="170"/>
    </row>
    <row r="121" spans="1:8" s="42" customFormat="1" ht="11.25">
      <c r="A121" s="168" t="s">
        <v>214</v>
      </c>
      <c r="B121" s="168"/>
      <c r="C121" s="171">
        <v>0</v>
      </c>
      <c r="D121" s="171">
        <v>5</v>
      </c>
      <c r="E121" s="171">
        <v>5</v>
      </c>
      <c r="F121" s="171">
        <v>5</v>
      </c>
      <c r="G121" s="171">
        <v>5</v>
      </c>
      <c r="H121" s="170"/>
    </row>
    <row r="122" spans="1:8" s="42" customFormat="1" ht="11.25">
      <c r="A122" s="168" t="s">
        <v>215</v>
      </c>
      <c r="B122" s="168"/>
      <c r="C122" s="171">
        <v>0</v>
      </c>
      <c r="D122" s="171">
        <v>0</v>
      </c>
      <c r="E122" s="171">
        <v>5</v>
      </c>
      <c r="F122" s="171">
        <v>5</v>
      </c>
      <c r="G122" s="171">
        <v>5</v>
      </c>
      <c r="H122" s="170"/>
    </row>
    <row r="123" spans="1:8" s="42" customFormat="1" ht="11.25">
      <c r="A123" s="168" t="s">
        <v>216</v>
      </c>
      <c r="B123" s="168"/>
      <c r="C123" s="171">
        <v>0</v>
      </c>
      <c r="D123" s="171">
        <v>0</v>
      </c>
      <c r="E123" s="171">
        <v>5</v>
      </c>
      <c r="F123" s="171">
        <v>5</v>
      </c>
      <c r="G123" s="171">
        <v>5</v>
      </c>
      <c r="H123" s="170"/>
    </row>
    <row r="124" spans="1:8" s="42" customFormat="1" ht="11.25">
      <c r="A124" s="168" t="s">
        <v>217</v>
      </c>
      <c r="B124" s="188"/>
      <c r="C124" s="171">
        <v>0</v>
      </c>
      <c r="D124" s="171">
        <v>0</v>
      </c>
      <c r="E124" s="79">
        <v>5</v>
      </c>
      <c r="F124" s="79">
        <v>5</v>
      </c>
      <c r="G124" s="79">
        <v>5</v>
      </c>
      <c r="H124" s="170"/>
    </row>
    <row r="125" spans="1:8" s="42" customFormat="1" ht="11.25">
      <c r="A125" s="168" t="s">
        <v>218</v>
      </c>
      <c r="B125" s="188"/>
      <c r="C125" s="171">
        <v>0</v>
      </c>
      <c r="D125" s="171">
        <v>0</v>
      </c>
      <c r="E125" s="79">
        <v>5</v>
      </c>
      <c r="F125" s="79">
        <v>5</v>
      </c>
      <c r="G125" s="79">
        <v>5</v>
      </c>
      <c r="H125" s="170"/>
    </row>
    <row r="126" spans="1:8" s="42" customFormat="1" ht="11.25">
      <c r="A126" s="168"/>
      <c r="B126" s="172"/>
      <c r="C126" s="171"/>
      <c r="D126" s="170"/>
      <c r="E126" s="170"/>
      <c r="F126" s="170"/>
      <c r="G126" s="170"/>
      <c r="H126" s="170"/>
    </row>
    <row r="127" spans="1:8" s="42" customFormat="1" ht="11.25">
      <c r="A127" s="172" t="s">
        <v>129</v>
      </c>
      <c r="B127" s="172"/>
      <c r="C127" s="171"/>
      <c r="D127" s="170"/>
      <c r="E127" s="170"/>
      <c r="F127" s="170"/>
      <c r="G127" s="170"/>
      <c r="H127" s="170"/>
    </row>
    <row r="128" spans="1:8" s="42" customFormat="1" ht="11.25">
      <c r="A128" s="168" t="str">
        <f>A121</f>
        <v>Item 1</v>
      </c>
      <c r="B128" s="172"/>
      <c r="C128" s="20">
        <v>5</v>
      </c>
      <c r="D128" s="20">
        <v>5</v>
      </c>
      <c r="E128" s="20">
        <v>5</v>
      </c>
      <c r="F128" s="20">
        <v>5</v>
      </c>
      <c r="G128" s="20">
        <v>5</v>
      </c>
      <c r="H128" s="170"/>
    </row>
    <row r="129" spans="1:8" s="42" customFormat="1" ht="11.25">
      <c r="A129" s="168" t="str">
        <f>A122</f>
        <v>Item 2</v>
      </c>
      <c r="B129" s="172"/>
      <c r="C129" s="20">
        <v>10</v>
      </c>
      <c r="D129" s="20">
        <v>10</v>
      </c>
      <c r="E129" s="20">
        <v>10</v>
      </c>
      <c r="F129" s="20">
        <v>10</v>
      </c>
      <c r="G129" s="20">
        <v>10</v>
      </c>
      <c r="H129" s="170"/>
    </row>
    <row r="130" spans="1:8" s="42" customFormat="1" ht="11.25">
      <c r="A130" s="168" t="str">
        <f>A123</f>
        <v>Item 3</v>
      </c>
      <c r="B130" s="172"/>
      <c r="C130" s="20">
        <v>10</v>
      </c>
      <c r="D130" s="20">
        <v>10</v>
      </c>
      <c r="E130" s="20">
        <v>10</v>
      </c>
      <c r="F130" s="20">
        <v>10</v>
      </c>
      <c r="G130" s="20">
        <v>10</v>
      </c>
      <c r="H130" s="170"/>
    </row>
    <row r="131" spans="1:8" s="42" customFormat="1" ht="11.25">
      <c r="A131" s="168" t="str">
        <f>A124</f>
        <v>Item 4</v>
      </c>
      <c r="B131" s="172"/>
      <c r="C131" s="20">
        <v>10</v>
      </c>
      <c r="D131" s="20">
        <v>10</v>
      </c>
      <c r="E131" s="20">
        <v>10</v>
      </c>
      <c r="F131" s="20">
        <v>10</v>
      </c>
      <c r="G131" s="20">
        <v>10</v>
      </c>
      <c r="H131" s="170"/>
    </row>
    <row r="132" spans="1:8" s="42" customFormat="1" ht="11.25">
      <c r="A132" s="168" t="str">
        <f>A125</f>
        <v>Item 5</v>
      </c>
      <c r="B132" s="172"/>
      <c r="C132" s="20">
        <v>10</v>
      </c>
      <c r="D132" s="20">
        <v>10</v>
      </c>
      <c r="E132" s="20">
        <v>10</v>
      </c>
      <c r="F132" s="20">
        <v>10</v>
      </c>
      <c r="G132" s="20">
        <v>10</v>
      </c>
      <c r="H132" s="170"/>
    </row>
    <row r="133" spans="1:8" s="42" customFormat="1" ht="11.25">
      <c r="A133" s="168"/>
      <c r="B133" s="172"/>
      <c r="C133" s="171"/>
      <c r="D133" s="170"/>
      <c r="E133" s="170"/>
      <c r="F133" s="170"/>
      <c r="G133" s="170"/>
      <c r="H133" s="170"/>
    </row>
    <row r="134" spans="1:8" s="42" customFormat="1" ht="11.25">
      <c r="A134" s="172" t="s">
        <v>127</v>
      </c>
      <c r="B134" s="172"/>
      <c r="C134" s="171"/>
      <c r="D134" s="170"/>
      <c r="E134" s="170"/>
      <c r="F134" s="170"/>
      <c r="G134" s="170"/>
      <c r="H134" s="170"/>
    </row>
    <row r="135" spans="1:8" s="42" customFormat="1" ht="11.25">
      <c r="A135" s="168" t="str">
        <f>A121</f>
        <v>Item 1</v>
      </c>
      <c r="B135" s="172"/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170"/>
    </row>
    <row r="136" spans="1:8" s="42" customFormat="1" ht="11.25">
      <c r="A136" s="168" t="str">
        <f>A122</f>
        <v>Item 2</v>
      </c>
      <c r="B136" s="172"/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170"/>
    </row>
    <row r="137" spans="1:8" s="42" customFormat="1" ht="11.25">
      <c r="A137" s="168" t="str">
        <f>A123</f>
        <v>Item 3</v>
      </c>
      <c r="B137" s="172"/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170"/>
    </row>
    <row r="138" spans="1:8" s="42" customFormat="1" ht="11.25">
      <c r="A138" s="168" t="str">
        <f>A124</f>
        <v>Item 4</v>
      </c>
      <c r="B138" s="172"/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170"/>
    </row>
    <row r="139" spans="1:8" s="42" customFormat="1" ht="11.25">
      <c r="A139" s="168" t="str">
        <f>A125</f>
        <v>Item 5</v>
      </c>
      <c r="B139" s="172"/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170"/>
    </row>
    <row r="140" spans="1:8" s="42" customFormat="1" ht="11.25">
      <c r="A140" s="168"/>
      <c r="B140" s="172"/>
      <c r="C140" s="171"/>
      <c r="D140" s="170"/>
      <c r="E140" s="170"/>
      <c r="F140" s="170"/>
      <c r="G140" s="170"/>
      <c r="H140" s="170"/>
    </row>
    <row r="141" spans="1:8" s="42" customFormat="1" ht="11.25">
      <c r="A141" s="172" t="s">
        <v>140</v>
      </c>
      <c r="B141" s="172"/>
      <c r="C141" s="46"/>
      <c r="D141" s="46"/>
      <c r="E141" s="46"/>
      <c r="F141" s="46"/>
      <c r="G141" s="46"/>
      <c r="H141" s="170"/>
    </row>
    <row r="142" spans="1:8" s="42" customFormat="1" ht="11.25">
      <c r="A142" s="168" t="str">
        <f>A135</f>
        <v>Item 1</v>
      </c>
      <c r="B142" s="172"/>
      <c r="C142" s="174">
        <v>0.2</v>
      </c>
      <c r="D142" s="174">
        <v>0.2</v>
      </c>
      <c r="E142" s="174">
        <v>0.2</v>
      </c>
      <c r="F142" s="174">
        <v>0.2</v>
      </c>
      <c r="G142" s="174">
        <v>0.2</v>
      </c>
      <c r="H142" s="170"/>
    </row>
    <row r="143" spans="1:8" s="42" customFormat="1" ht="11.25">
      <c r="A143" s="168" t="str">
        <f>A136</f>
        <v>Item 2</v>
      </c>
      <c r="B143" s="172"/>
      <c r="C143" s="174">
        <v>0.2</v>
      </c>
      <c r="D143" s="174">
        <v>0.2</v>
      </c>
      <c r="E143" s="174">
        <v>0.2</v>
      </c>
      <c r="F143" s="174">
        <v>0.2</v>
      </c>
      <c r="G143" s="174">
        <v>0.2</v>
      </c>
      <c r="H143" s="170"/>
    </row>
    <row r="144" spans="1:8" s="42" customFormat="1" ht="11.25">
      <c r="A144" s="168" t="str">
        <f>A137</f>
        <v>Item 3</v>
      </c>
      <c r="B144" s="172"/>
      <c r="C144" s="174">
        <v>0.2</v>
      </c>
      <c r="D144" s="174">
        <v>0.2</v>
      </c>
      <c r="E144" s="174">
        <v>0.2</v>
      </c>
      <c r="F144" s="174">
        <v>0.2</v>
      </c>
      <c r="G144" s="174">
        <v>0.2</v>
      </c>
      <c r="H144" s="170"/>
    </row>
    <row r="145" spans="1:8" s="42" customFormat="1" ht="11.25">
      <c r="A145" s="168" t="str">
        <f>A138</f>
        <v>Item 4</v>
      </c>
      <c r="B145" s="172"/>
      <c r="C145" s="174">
        <v>0.2</v>
      </c>
      <c r="D145" s="174">
        <v>0.2</v>
      </c>
      <c r="E145" s="174">
        <v>0.2</v>
      </c>
      <c r="F145" s="174">
        <v>0.2</v>
      </c>
      <c r="G145" s="174">
        <v>0.2</v>
      </c>
      <c r="H145" s="170"/>
    </row>
    <row r="146" spans="1:8" s="42" customFormat="1" ht="11.25">
      <c r="A146" s="168" t="str">
        <f>A139</f>
        <v>Item 5</v>
      </c>
      <c r="B146" s="172"/>
      <c r="C146" s="174">
        <v>0</v>
      </c>
      <c r="D146" s="174">
        <v>0</v>
      </c>
      <c r="E146" s="174">
        <v>0</v>
      </c>
      <c r="F146" s="174">
        <v>0</v>
      </c>
      <c r="G146" s="174">
        <v>0</v>
      </c>
      <c r="H146" s="170"/>
    </row>
    <row r="147" spans="1:8" s="42" customFormat="1" ht="11.25">
      <c r="A147" s="168"/>
      <c r="B147" s="172"/>
      <c r="C147" s="20"/>
      <c r="D147" s="20"/>
      <c r="E147" s="20"/>
      <c r="F147" s="20"/>
      <c r="G147" s="20"/>
      <c r="H147" s="170"/>
    </row>
    <row r="148" spans="1:8" s="42" customFormat="1" ht="11.25">
      <c r="A148" s="172" t="s">
        <v>139</v>
      </c>
      <c r="B148" s="172"/>
      <c r="C148" s="20"/>
      <c r="D148" s="20"/>
      <c r="E148" s="20"/>
      <c r="F148" s="20"/>
      <c r="G148" s="20"/>
      <c r="H148" s="170"/>
    </row>
    <row r="149" spans="1:8" s="42" customFormat="1" ht="11.25">
      <c r="A149" s="168" t="str">
        <f>A142</f>
        <v>Item 1</v>
      </c>
      <c r="B149" s="172"/>
      <c r="C149" s="174">
        <v>0.2</v>
      </c>
      <c r="D149" s="174">
        <v>0.2</v>
      </c>
      <c r="E149" s="174">
        <v>0.2</v>
      </c>
      <c r="F149" s="174">
        <v>0.2</v>
      </c>
      <c r="G149" s="174">
        <v>0.2</v>
      </c>
      <c r="H149" s="170"/>
    </row>
    <row r="150" spans="1:8" s="42" customFormat="1" ht="11.25">
      <c r="A150" s="168" t="str">
        <f>A143</f>
        <v>Item 2</v>
      </c>
      <c r="B150" s="172"/>
      <c r="C150" s="174">
        <v>0.2</v>
      </c>
      <c r="D150" s="174">
        <v>0.2</v>
      </c>
      <c r="E150" s="174">
        <v>0.2</v>
      </c>
      <c r="F150" s="174">
        <v>0.2</v>
      </c>
      <c r="G150" s="174">
        <v>0.2</v>
      </c>
      <c r="H150" s="170"/>
    </row>
    <row r="151" spans="1:8" s="42" customFormat="1" ht="11.25">
      <c r="A151" s="168" t="str">
        <f>A144</f>
        <v>Item 3</v>
      </c>
      <c r="B151" s="172"/>
      <c r="C151" s="174">
        <v>0.2</v>
      </c>
      <c r="D151" s="174">
        <v>0.2</v>
      </c>
      <c r="E151" s="174">
        <v>0.2</v>
      </c>
      <c r="F151" s="174">
        <v>0.2</v>
      </c>
      <c r="G151" s="174">
        <v>0.2</v>
      </c>
      <c r="H151" s="170"/>
    </row>
    <row r="152" spans="1:8" s="42" customFormat="1" ht="11.25">
      <c r="A152" s="168" t="str">
        <f>A145</f>
        <v>Item 4</v>
      </c>
      <c r="B152" s="172"/>
      <c r="C152" s="174">
        <v>0.2</v>
      </c>
      <c r="D152" s="174">
        <v>0.2</v>
      </c>
      <c r="E152" s="174">
        <v>0.2</v>
      </c>
      <c r="F152" s="174">
        <v>0.2</v>
      </c>
      <c r="G152" s="174">
        <v>0.2</v>
      </c>
      <c r="H152" s="170"/>
    </row>
    <row r="153" spans="1:8" s="42" customFormat="1" ht="11.25">
      <c r="A153" s="168" t="str">
        <f>A146</f>
        <v>Item 5</v>
      </c>
      <c r="B153" s="172"/>
      <c r="C153" s="174">
        <v>0</v>
      </c>
      <c r="D153" s="174">
        <v>0</v>
      </c>
      <c r="E153" s="174">
        <v>0</v>
      </c>
      <c r="F153" s="174">
        <v>0</v>
      </c>
      <c r="G153" s="174">
        <v>0</v>
      </c>
      <c r="H153" s="170"/>
    </row>
    <row r="154" spans="1:8" s="52" customFormat="1" ht="18">
      <c r="A154" s="176" t="str">
        <f>$A$1</f>
        <v>ABC Company Inc</v>
      </c>
      <c r="B154" s="177"/>
      <c r="C154" s="178"/>
      <c r="D154" s="178"/>
      <c r="E154" s="178"/>
      <c r="F154" s="178"/>
      <c r="G154" s="178"/>
      <c r="H154" s="178"/>
    </row>
    <row r="155" spans="1:8" s="164" customFormat="1" ht="15.75">
      <c r="A155" s="179" t="str">
        <f>"Assumptions ("&amp;A42&amp;")"</f>
        <v>Assumptions (Revenue 4)</v>
      </c>
      <c r="B155" s="180"/>
      <c r="C155" s="181"/>
      <c r="D155" s="182"/>
      <c r="E155" s="182"/>
      <c r="F155" s="182"/>
      <c r="G155" s="182"/>
      <c r="H155" s="182"/>
    </row>
    <row r="156" spans="1:8" s="29" customFormat="1" ht="12.75">
      <c r="A156" s="189"/>
      <c r="B156" s="190"/>
      <c r="C156" s="191"/>
      <c r="D156" s="192"/>
      <c r="E156" s="192"/>
      <c r="F156" s="192"/>
      <c r="G156" s="192"/>
      <c r="H156" s="192"/>
    </row>
    <row r="157" spans="1:8" s="42" customFormat="1" ht="11.25">
      <c r="A157" s="168"/>
      <c r="B157" s="172"/>
      <c r="C157" s="187" t="str">
        <f>C119</f>
        <v>2000/2001</v>
      </c>
      <c r="D157" s="187" t="str">
        <f>D119</f>
        <v>2001/2002</v>
      </c>
      <c r="E157" s="187" t="str">
        <f>E119</f>
        <v>2002/2003</v>
      </c>
      <c r="F157" s="187" t="str">
        <f>F119</f>
        <v>2003/2004</v>
      </c>
      <c r="G157" s="187" t="str">
        <f>G119</f>
        <v>2004/2005</v>
      </c>
      <c r="H157" s="170"/>
    </row>
    <row r="158" spans="1:8" s="194" customFormat="1" ht="9">
      <c r="A158" s="193" t="s">
        <v>155</v>
      </c>
      <c r="B158" s="193"/>
      <c r="H158" s="195"/>
    </row>
    <row r="159" spans="1:8" s="194" customFormat="1" ht="9">
      <c r="A159" s="196" t="s">
        <v>214</v>
      </c>
      <c r="B159" s="196"/>
      <c r="C159" s="197">
        <v>0</v>
      </c>
      <c r="D159" s="197">
        <v>0</v>
      </c>
      <c r="E159" s="197">
        <v>100</v>
      </c>
      <c r="F159" s="197">
        <v>200</v>
      </c>
      <c r="G159" s="197">
        <v>300</v>
      </c>
      <c r="H159" s="195"/>
    </row>
    <row r="160" spans="1:8" s="194" customFormat="1" ht="9">
      <c r="A160" s="196" t="s">
        <v>215</v>
      </c>
      <c r="B160" s="196"/>
      <c r="C160" s="198">
        <v>0</v>
      </c>
      <c r="D160" s="198">
        <v>0</v>
      </c>
      <c r="E160" s="198">
        <v>20</v>
      </c>
      <c r="F160" s="198">
        <v>30</v>
      </c>
      <c r="G160" s="198">
        <v>40</v>
      </c>
      <c r="H160" s="195"/>
    </row>
    <row r="161" spans="1:8" s="194" customFormat="1" ht="9">
      <c r="A161" s="196" t="s">
        <v>216</v>
      </c>
      <c r="B161" s="196"/>
      <c r="C161" s="197">
        <v>0</v>
      </c>
      <c r="D161" s="197">
        <v>0</v>
      </c>
      <c r="E161" s="197">
        <v>5</v>
      </c>
      <c r="F161" s="197">
        <v>10</v>
      </c>
      <c r="G161" s="197">
        <v>25</v>
      </c>
      <c r="H161" s="195"/>
    </row>
    <row r="162" spans="1:8" s="194" customFormat="1" ht="9">
      <c r="A162" s="196" t="s">
        <v>217</v>
      </c>
      <c r="B162" s="196"/>
      <c r="C162" s="197">
        <v>0</v>
      </c>
      <c r="D162" s="197">
        <v>0</v>
      </c>
      <c r="E162" s="197">
        <v>5</v>
      </c>
      <c r="F162" s="197">
        <v>5</v>
      </c>
      <c r="G162" s="197">
        <v>5</v>
      </c>
      <c r="H162" s="195"/>
    </row>
    <row r="163" spans="1:8" s="194" customFormat="1" ht="9">
      <c r="A163" s="196"/>
      <c r="B163" s="196"/>
      <c r="C163" s="197"/>
      <c r="D163" s="197"/>
      <c r="E163" s="197"/>
      <c r="F163" s="197"/>
      <c r="G163" s="197"/>
      <c r="H163" s="195"/>
    </row>
    <row r="164" spans="1:8" s="194" customFormat="1" ht="9">
      <c r="A164" s="193" t="s">
        <v>129</v>
      </c>
      <c r="B164" s="193"/>
      <c r="C164" s="197"/>
      <c r="D164" s="195"/>
      <c r="E164" s="195"/>
      <c r="F164" s="195"/>
      <c r="G164" s="195"/>
      <c r="H164" s="195"/>
    </row>
    <row r="165" spans="1:8" s="194" customFormat="1" ht="9">
      <c r="A165" s="196" t="str">
        <f>A159</f>
        <v>Item 1</v>
      </c>
      <c r="B165" s="193"/>
      <c r="C165" s="199">
        <v>5</v>
      </c>
      <c r="D165" s="199">
        <v>5</v>
      </c>
      <c r="E165" s="199">
        <v>5</v>
      </c>
      <c r="F165" s="199">
        <v>5</v>
      </c>
      <c r="G165" s="199">
        <v>5</v>
      </c>
      <c r="H165" s="195"/>
    </row>
    <row r="166" spans="1:8" s="194" customFormat="1" ht="9">
      <c r="A166" s="196" t="str">
        <f>A160</f>
        <v>Item 2</v>
      </c>
      <c r="B166" s="193"/>
      <c r="C166" s="199">
        <v>5</v>
      </c>
      <c r="D166" s="199">
        <v>5</v>
      </c>
      <c r="E166" s="199">
        <v>5</v>
      </c>
      <c r="F166" s="199">
        <v>5</v>
      </c>
      <c r="G166" s="199">
        <v>5</v>
      </c>
      <c r="H166" s="195"/>
    </row>
    <row r="167" spans="1:8" s="194" customFormat="1" ht="9">
      <c r="A167" s="196" t="str">
        <f>A161</f>
        <v>Item 3</v>
      </c>
      <c r="B167" s="193"/>
      <c r="C167" s="199">
        <v>5</v>
      </c>
      <c r="D167" s="199">
        <v>5</v>
      </c>
      <c r="E167" s="199">
        <v>5</v>
      </c>
      <c r="F167" s="199">
        <v>5</v>
      </c>
      <c r="G167" s="199">
        <v>5</v>
      </c>
      <c r="H167" s="195"/>
    </row>
    <row r="168" spans="1:8" s="194" customFormat="1" ht="9">
      <c r="A168" s="196" t="str">
        <f>A162</f>
        <v>Item 4</v>
      </c>
      <c r="B168" s="193"/>
      <c r="C168" s="199">
        <v>5</v>
      </c>
      <c r="D168" s="199">
        <v>5</v>
      </c>
      <c r="E168" s="199">
        <v>5</v>
      </c>
      <c r="F168" s="199">
        <v>5</v>
      </c>
      <c r="G168" s="199">
        <v>5</v>
      </c>
      <c r="H168" s="195"/>
    </row>
    <row r="169" spans="1:8" s="194" customFormat="1" ht="9">
      <c r="A169" s="196"/>
      <c r="B169" s="193"/>
      <c r="C169" s="197"/>
      <c r="D169" s="195"/>
      <c r="E169" s="195"/>
      <c r="F169" s="195"/>
      <c r="G169" s="195"/>
      <c r="H169" s="195"/>
    </row>
    <row r="170" spans="1:8" s="194" customFormat="1" ht="9">
      <c r="A170" s="193" t="s">
        <v>127</v>
      </c>
      <c r="B170" s="193"/>
      <c r="C170" s="197"/>
      <c r="D170" s="195"/>
      <c r="E170" s="195"/>
      <c r="F170" s="195"/>
      <c r="G170" s="195"/>
      <c r="H170" s="195"/>
    </row>
    <row r="171" spans="1:8" s="194" customFormat="1" ht="9">
      <c r="A171" s="196" t="str">
        <f>A159</f>
        <v>Item 1</v>
      </c>
      <c r="B171" s="193"/>
      <c r="C171" s="199">
        <v>0</v>
      </c>
      <c r="D171" s="199">
        <v>0</v>
      </c>
      <c r="E171" s="199">
        <v>0</v>
      </c>
      <c r="F171" s="199">
        <v>0</v>
      </c>
      <c r="G171" s="199">
        <v>0</v>
      </c>
      <c r="H171" s="195"/>
    </row>
    <row r="172" spans="1:8" s="194" customFormat="1" ht="9">
      <c r="A172" s="196" t="str">
        <f>A160</f>
        <v>Item 2</v>
      </c>
      <c r="B172" s="193"/>
      <c r="C172" s="199">
        <v>0</v>
      </c>
      <c r="D172" s="199">
        <v>0</v>
      </c>
      <c r="E172" s="199">
        <v>0</v>
      </c>
      <c r="F172" s="199">
        <v>0</v>
      </c>
      <c r="G172" s="199">
        <v>0</v>
      </c>
      <c r="H172" s="195"/>
    </row>
    <row r="173" spans="1:8" s="194" customFormat="1" ht="9">
      <c r="A173" s="196" t="str">
        <f>A161</f>
        <v>Item 3</v>
      </c>
      <c r="B173" s="193"/>
      <c r="C173" s="199">
        <v>0</v>
      </c>
      <c r="D173" s="199">
        <v>0</v>
      </c>
      <c r="E173" s="199">
        <v>0</v>
      </c>
      <c r="F173" s="199">
        <v>0</v>
      </c>
      <c r="G173" s="199">
        <v>0</v>
      </c>
      <c r="H173" s="195"/>
    </row>
    <row r="174" spans="1:8" s="194" customFormat="1" ht="9">
      <c r="A174" s="196" t="str">
        <f>A162</f>
        <v>Item 4</v>
      </c>
      <c r="B174" s="193"/>
      <c r="C174" s="199">
        <v>0</v>
      </c>
      <c r="D174" s="199">
        <v>0</v>
      </c>
      <c r="E174" s="199">
        <v>0</v>
      </c>
      <c r="F174" s="199">
        <v>0</v>
      </c>
      <c r="G174" s="199">
        <v>0</v>
      </c>
      <c r="H174" s="195"/>
    </row>
    <row r="175" spans="1:8" s="194" customFormat="1" ht="9">
      <c r="A175" s="196"/>
      <c r="B175" s="193"/>
      <c r="C175" s="199"/>
      <c r="D175" s="199"/>
      <c r="E175" s="199"/>
      <c r="F175" s="199"/>
      <c r="G175" s="199"/>
      <c r="H175" s="195"/>
    </row>
    <row r="176" spans="1:8" s="194" customFormat="1" ht="9">
      <c r="A176" s="193" t="s">
        <v>138</v>
      </c>
      <c r="B176" s="193"/>
      <c r="C176" s="200"/>
      <c r="D176" s="200"/>
      <c r="E176" s="200"/>
      <c r="F176" s="200"/>
      <c r="G176" s="200"/>
      <c r="H176" s="195"/>
    </row>
    <row r="177" spans="1:8" s="194" customFormat="1" ht="9">
      <c r="A177" s="196" t="str">
        <f>A165</f>
        <v>Item 1</v>
      </c>
      <c r="B177" s="193"/>
      <c r="C177" s="201">
        <v>0.6</v>
      </c>
      <c r="D177" s="201">
        <v>0.6</v>
      </c>
      <c r="E177" s="201">
        <v>0.6</v>
      </c>
      <c r="F177" s="201">
        <v>0.6</v>
      </c>
      <c r="G177" s="201">
        <v>0.6</v>
      </c>
      <c r="H177" s="195"/>
    </row>
    <row r="178" spans="1:8" s="194" customFormat="1" ht="9">
      <c r="A178" s="196" t="str">
        <f>A166</f>
        <v>Item 2</v>
      </c>
      <c r="B178" s="193"/>
      <c r="C178" s="201">
        <v>0.9</v>
      </c>
      <c r="D178" s="201">
        <v>0.9</v>
      </c>
      <c r="E178" s="201">
        <v>0.9</v>
      </c>
      <c r="F178" s="201">
        <v>0.9</v>
      </c>
      <c r="G178" s="201">
        <v>0.9</v>
      </c>
      <c r="H178" s="195"/>
    </row>
    <row r="179" spans="1:8" s="194" customFormat="1" ht="9">
      <c r="A179" s="196" t="str">
        <f>A167</f>
        <v>Item 3</v>
      </c>
      <c r="B179" s="193"/>
      <c r="C179" s="201">
        <v>0.9</v>
      </c>
      <c r="D179" s="201">
        <v>0.9</v>
      </c>
      <c r="E179" s="201">
        <v>0.9</v>
      </c>
      <c r="F179" s="201">
        <v>0.9</v>
      </c>
      <c r="G179" s="201">
        <v>0.9</v>
      </c>
      <c r="H179" s="195"/>
    </row>
    <row r="180" spans="1:8" s="194" customFormat="1" ht="9">
      <c r="A180" s="196" t="str">
        <f>A168</f>
        <v>Item 4</v>
      </c>
      <c r="B180" s="193"/>
      <c r="C180" s="201">
        <v>0.9</v>
      </c>
      <c r="D180" s="201">
        <v>0.9</v>
      </c>
      <c r="E180" s="201">
        <v>0.9</v>
      </c>
      <c r="F180" s="201">
        <v>0.9</v>
      </c>
      <c r="G180" s="201">
        <v>0.9</v>
      </c>
      <c r="H180" s="195"/>
    </row>
    <row r="181" spans="1:8" s="194" customFormat="1" ht="9">
      <c r="A181" s="196"/>
      <c r="B181" s="193"/>
      <c r="C181" s="199"/>
      <c r="D181" s="199"/>
      <c r="E181" s="199"/>
      <c r="F181" s="199"/>
      <c r="G181" s="199"/>
      <c r="H181" s="195"/>
    </row>
    <row r="182" spans="1:8" s="194" customFormat="1" ht="9">
      <c r="A182" s="193" t="s">
        <v>137</v>
      </c>
      <c r="B182" s="193"/>
      <c r="C182" s="199"/>
      <c r="D182" s="199"/>
      <c r="E182" s="199"/>
      <c r="F182" s="199"/>
      <c r="G182" s="199"/>
      <c r="H182" s="195"/>
    </row>
    <row r="183" spans="1:8" s="194" customFormat="1" ht="9">
      <c r="A183" s="196" t="str">
        <f>A177</f>
        <v>Item 1</v>
      </c>
      <c r="B183" s="193"/>
      <c r="C183" s="201">
        <v>0.6</v>
      </c>
      <c r="D183" s="201">
        <v>0.6</v>
      </c>
      <c r="E183" s="201">
        <v>0.6</v>
      </c>
      <c r="F183" s="201">
        <v>0.6</v>
      </c>
      <c r="G183" s="201">
        <v>0.6</v>
      </c>
      <c r="H183" s="195"/>
    </row>
    <row r="184" spans="1:8" s="194" customFormat="1" ht="9">
      <c r="A184" s="196" t="str">
        <f>A178</f>
        <v>Item 2</v>
      </c>
      <c r="B184" s="193"/>
      <c r="C184" s="201">
        <v>0.9</v>
      </c>
      <c r="D184" s="201">
        <v>0.9</v>
      </c>
      <c r="E184" s="201">
        <v>0.9</v>
      </c>
      <c r="F184" s="201">
        <v>0.9</v>
      </c>
      <c r="G184" s="201">
        <v>0.9</v>
      </c>
      <c r="H184" s="195"/>
    </row>
    <row r="185" spans="1:8" s="194" customFormat="1" ht="9">
      <c r="A185" s="196" t="str">
        <f>A179</f>
        <v>Item 3</v>
      </c>
      <c r="B185" s="193"/>
      <c r="C185" s="201">
        <v>0.9</v>
      </c>
      <c r="D185" s="201">
        <v>0.9</v>
      </c>
      <c r="E185" s="201">
        <v>0.9</v>
      </c>
      <c r="F185" s="201">
        <v>0.9</v>
      </c>
      <c r="G185" s="201">
        <v>0.9</v>
      </c>
      <c r="H185" s="195"/>
    </row>
    <row r="186" spans="1:8" s="194" customFormat="1" ht="9">
      <c r="A186" s="196" t="str">
        <f>A180</f>
        <v>Item 4</v>
      </c>
      <c r="B186" s="193"/>
      <c r="C186" s="201">
        <v>0.9</v>
      </c>
      <c r="D186" s="201">
        <v>0.9</v>
      </c>
      <c r="E186" s="201">
        <v>0.9</v>
      </c>
      <c r="F186" s="201">
        <v>0.9</v>
      </c>
      <c r="G186" s="201">
        <v>0.9</v>
      </c>
      <c r="H186" s="195"/>
    </row>
    <row r="187" spans="1:8" s="194" customFormat="1" ht="18">
      <c r="A187" s="176" t="str">
        <f>$A$1</f>
        <v>ABC Company Inc</v>
      </c>
      <c r="B187" s="193"/>
      <c r="C187" s="195"/>
      <c r="D187" s="195"/>
      <c r="E187" s="195"/>
      <c r="F187" s="195"/>
      <c r="G187" s="195"/>
      <c r="H187" s="195"/>
    </row>
    <row r="188" spans="1:8" s="194" customFormat="1" ht="12.75">
      <c r="A188" s="189" t="str">
        <f>"Assumptions ("&amp;A43&amp;")"</f>
        <v>Assumptions (Revenue 5)</v>
      </c>
      <c r="B188" s="193"/>
      <c r="C188" s="197"/>
      <c r="D188" s="195"/>
      <c r="E188" s="195"/>
      <c r="F188" s="195"/>
      <c r="G188" s="195"/>
      <c r="H188" s="195"/>
    </row>
    <row r="189" spans="1:8" s="194" customFormat="1" ht="9">
      <c r="A189" s="196"/>
      <c r="B189" s="193"/>
      <c r="C189" s="197"/>
      <c r="D189" s="195"/>
      <c r="E189" s="195"/>
      <c r="F189" s="195"/>
      <c r="G189" s="195"/>
      <c r="H189" s="195"/>
    </row>
    <row r="190" spans="1:8" s="194" customFormat="1" ht="9">
      <c r="A190" s="193" t="s">
        <v>156</v>
      </c>
      <c r="B190" s="193"/>
      <c r="C190" s="202" t="str">
        <f>C119</f>
        <v>2000/2001</v>
      </c>
      <c r="D190" s="202" t="str">
        <f>D119</f>
        <v>2001/2002</v>
      </c>
      <c r="E190" s="202" t="str">
        <f>E119</f>
        <v>2002/2003</v>
      </c>
      <c r="F190" s="202" t="str">
        <f>F119</f>
        <v>2003/2004</v>
      </c>
      <c r="G190" s="202" t="str">
        <f>G119</f>
        <v>2004/2005</v>
      </c>
      <c r="H190" s="195"/>
    </row>
    <row r="191" spans="1:8" s="194" customFormat="1" ht="9">
      <c r="A191" s="203" t="s">
        <v>214</v>
      </c>
      <c r="B191" s="196"/>
      <c r="C191" s="198">
        <v>0</v>
      </c>
      <c r="D191" s="198">
        <v>0</v>
      </c>
      <c r="E191" s="198">
        <v>5</v>
      </c>
      <c r="F191" s="198">
        <v>5</v>
      </c>
      <c r="G191" s="198">
        <v>5</v>
      </c>
      <c r="H191" s="201"/>
    </row>
    <row r="192" spans="1:8" s="194" customFormat="1" ht="9">
      <c r="A192" s="203" t="s">
        <v>215</v>
      </c>
      <c r="B192" s="196"/>
      <c r="C192" s="197">
        <v>0</v>
      </c>
      <c r="D192" s="197">
        <v>0</v>
      </c>
      <c r="E192" s="198">
        <v>5</v>
      </c>
      <c r="F192" s="198">
        <v>5</v>
      </c>
      <c r="G192" s="198">
        <v>5</v>
      </c>
      <c r="H192" s="201"/>
    </row>
    <row r="193" spans="1:8" s="194" customFormat="1" ht="9">
      <c r="A193" s="203" t="s">
        <v>216</v>
      </c>
      <c r="B193" s="196"/>
      <c r="C193" s="197">
        <v>0</v>
      </c>
      <c r="D193" s="197">
        <v>0</v>
      </c>
      <c r="E193" s="198">
        <v>5</v>
      </c>
      <c r="F193" s="198">
        <v>5</v>
      </c>
      <c r="G193" s="198">
        <v>5</v>
      </c>
      <c r="H193" s="201"/>
    </row>
    <row r="194" spans="1:8" s="194" customFormat="1" ht="9">
      <c r="A194" s="203" t="s">
        <v>217</v>
      </c>
      <c r="B194" s="196"/>
      <c r="C194" s="197">
        <v>0</v>
      </c>
      <c r="D194" s="197">
        <v>0</v>
      </c>
      <c r="E194" s="198">
        <v>5</v>
      </c>
      <c r="F194" s="198">
        <v>5</v>
      </c>
      <c r="G194" s="198">
        <v>5</v>
      </c>
      <c r="H194" s="201"/>
    </row>
    <row r="195" spans="1:8" s="194" customFormat="1" ht="9">
      <c r="A195" s="203" t="s">
        <v>218</v>
      </c>
      <c r="B195" s="196"/>
      <c r="C195" s="197">
        <v>0</v>
      </c>
      <c r="D195" s="197">
        <v>0</v>
      </c>
      <c r="E195" s="198">
        <v>5</v>
      </c>
      <c r="F195" s="198">
        <v>5</v>
      </c>
      <c r="G195" s="198">
        <v>5</v>
      </c>
      <c r="H195" s="201"/>
    </row>
    <row r="196" spans="1:8" s="194" customFormat="1" ht="9">
      <c r="A196" s="196"/>
      <c r="B196" s="204"/>
      <c r="C196" s="197"/>
      <c r="D196" s="197"/>
      <c r="E196" s="197"/>
      <c r="F196" s="197"/>
      <c r="G196" s="197"/>
      <c r="H196" s="195"/>
    </row>
    <row r="197" spans="1:8" s="194" customFormat="1" ht="9">
      <c r="A197" s="193" t="s">
        <v>129</v>
      </c>
      <c r="B197" s="193"/>
      <c r="C197" s="197"/>
      <c r="D197" s="195"/>
      <c r="E197" s="195"/>
      <c r="F197" s="195"/>
      <c r="G197" s="195"/>
      <c r="H197" s="195"/>
    </row>
    <row r="198" spans="1:8" s="194" customFormat="1" ht="9">
      <c r="A198" s="196" t="str">
        <f>A191</f>
        <v>Item 1</v>
      </c>
      <c r="B198" s="193"/>
      <c r="C198" s="199">
        <v>5</v>
      </c>
      <c r="D198" s="199">
        <v>5</v>
      </c>
      <c r="E198" s="199">
        <v>5</v>
      </c>
      <c r="F198" s="199">
        <v>5</v>
      </c>
      <c r="G198" s="199">
        <v>5</v>
      </c>
      <c r="H198" s="195"/>
    </row>
    <row r="199" spans="1:8" s="194" customFormat="1" ht="9">
      <c r="A199" s="196" t="str">
        <f>A192</f>
        <v>Item 2</v>
      </c>
      <c r="B199" s="193"/>
      <c r="C199" s="199">
        <v>5</v>
      </c>
      <c r="D199" s="199">
        <v>5</v>
      </c>
      <c r="E199" s="199">
        <v>5</v>
      </c>
      <c r="F199" s="199">
        <v>5</v>
      </c>
      <c r="G199" s="199">
        <v>5</v>
      </c>
      <c r="H199" s="195"/>
    </row>
    <row r="200" spans="1:8" s="194" customFormat="1" ht="9">
      <c r="A200" s="196" t="str">
        <f>A193</f>
        <v>Item 3</v>
      </c>
      <c r="B200" s="193"/>
      <c r="C200" s="199">
        <v>5</v>
      </c>
      <c r="D200" s="199">
        <v>5</v>
      </c>
      <c r="E200" s="199">
        <v>5</v>
      </c>
      <c r="F200" s="199">
        <v>5</v>
      </c>
      <c r="G200" s="199">
        <v>5</v>
      </c>
      <c r="H200" s="195"/>
    </row>
    <row r="201" spans="1:8" s="194" customFormat="1" ht="9">
      <c r="A201" s="196" t="str">
        <f>A194</f>
        <v>Item 4</v>
      </c>
      <c r="B201" s="193"/>
      <c r="C201" s="199">
        <v>5</v>
      </c>
      <c r="D201" s="199">
        <v>5</v>
      </c>
      <c r="E201" s="199">
        <v>5</v>
      </c>
      <c r="F201" s="199">
        <v>5</v>
      </c>
      <c r="G201" s="199">
        <v>5</v>
      </c>
      <c r="H201" s="195"/>
    </row>
    <row r="202" spans="1:8" s="194" customFormat="1" ht="9">
      <c r="A202" s="196" t="str">
        <f>A195</f>
        <v>Item 5</v>
      </c>
      <c r="B202" s="193"/>
      <c r="C202" s="199">
        <v>5</v>
      </c>
      <c r="D202" s="199">
        <v>5</v>
      </c>
      <c r="E202" s="199">
        <v>5</v>
      </c>
      <c r="F202" s="199">
        <v>5</v>
      </c>
      <c r="G202" s="199">
        <v>5</v>
      </c>
      <c r="H202" s="195"/>
    </row>
    <row r="203" spans="1:8" s="194" customFormat="1" ht="9">
      <c r="A203" s="196"/>
      <c r="B203" s="193"/>
      <c r="C203" s="197"/>
      <c r="D203" s="195"/>
      <c r="E203" s="195"/>
      <c r="F203" s="195"/>
      <c r="G203" s="195"/>
      <c r="H203" s="195"/>
    </row>
    <row r="204" spans="1:8" s="194" customFormat="1" ht="9">
      <c r="A204" s="193" t="s">
        <v>127</v>
      </c>
      <c r="B204" s="193"/>
      <c r="C204" s="197"/>
      <c r="D204" s="195"/>
      <c r="E204" s="195"/>
      <c r="F204" s="195"/>
      <c r="G204" s="195"/>
      <c r="H204" s="195"/>
    </row>
    <row r="205" spans="1:8" s="194" customFormat="1" ht="9">
      <c r="A205" s="196" t="str">
        <f>A198</f>
        <v>Item 1</v>
      </c>
      <c r="B205" s="196"/>
      <c r="C205" s="205">
        <v>0</v>
      </c>
      <c r="D205" s="205">
        <v>0</v>
      </c>
      <c r="E205" s="205">
        <v>0</v>
      </c>
      <c r="F205" s="205">
        <v>0</v>
      </c>
      <c r="G205" s="205">
        <v>0</v>
      </c>
      <c r="H205" s="195"/>
    </row>
    <row r="206" spans="1:8" s="194" customFormat="1" ht="9">
      <c r="A206" s="196" t="str">
        <f>A199</f>
        <v>Item 2</v>
      </c>
      <c r="B206" s="196"/>
      <c r="C206" s="205">
        <v>0</v>
      </c>
      <c r="D206" s="205">
        <v>0</v>
      </c>
      <c r="E206" s="205">
        <v>0</v>
      </c>
      <c r="F206" s="205">
        <v>0</v>
      </c>
      <c r="G206" s="205">
        <v>0</v>
      </c>
      <c r="H206" s="195"/>
    </row>
    <row r="207" spans="1:8" s="194" customFormat="1" ht="9">
      <c r="A207" s="196" t="str">
        <f>A200</f>
        <v>Item 3</v>
      </c>
      <c r="B207" s="196"/>
      <c r="C207" s="205">
        <v>0</v>
      </c>
      <c r="D207" s="205">
        <v>0</v>
      </c>
      <c r="E207" s="205">
        <v>0</v>
      </c>
      <c r="F207" s="205">
        <v>0</v>
      </c>
      <c r="G207" s="205">
        <v>0</v>
      </c>
      <c r="H207" s="195"/>
    </row>
    <row r="208" spans="1:8" s="194" customFormat="1" ht="9">
      <c r="A208" s="196" t="str">
        <f>A201</f>
        <v>Item 4</v>
      </c>
      <c r="B208" s="196"/>
      <c r="C208" s="205">
        <v>0</v>
      </c>
      <c r="D208" s="205">
        <v>0</v>
      </c>
      <c r="E208" s="205">
        <v>0</v>
      </c>
      <c r="F208" s="205">
        <v>0</v>
      </c>
      <c r="G208" s="205">
        <v>0</v>
      </c>
      <c r="H208" s="195"/>
    </row>
    <row r="209" spans="1:8" s="194" customFormat="1" ht="9">
      <c r="A209" s="196" t="str">
        <f>A202</f>
        <v>Item 5</v>
      </c>
      <c r="B209" s="196"/>
      <c r="C209" s="205">
        <v>0</v>
      </c>
      <c r="D209" s="205">
        <v>0</v>
      </c>
      <c r="E209" s="205">
        <v>0</v>
      </c>
      <c r="F209" s="205">
        <v>0</v>
      </c>
      <c r="G209" s="205">
        <v>0</v>
      </c>
      <c r="H209" s="195"/>
    </row>
    <row r="210" spans="1:8" s="194" customFormat="1" ht="9">
      <c r="A210" s="196"/>
      <c r="B210" s="196"/>
      <c r="C210" s="205"/>
      <c r="D210" s="205"/>
      <c r="E210" s="205"/>
      <c r="F210" s="205"/>
      <c r="G210" s="205"/>
      <c r="H210" s="195"/>
    </row>
    <row r="211" spans="1:8" s="194" customFormat="1" ht="9">
      <c r="A211" s="193" t="s">
        <v>138</v>
      </c>
      <c r="B211" s="193"/>
      <c r="C211" s="200"/>
      <c r="D211" s="200"/>
      <c r="E211" s="200"/>
      <c r="F211" s="200"/>
      <c r="G211" s="200"/>
      <c r="H211" s="195"/>
    </row>
    <row r="212" spans="1:8" s="194" customFormat="1" ht="9">
      <c r="A212" s="196" t="str">
        <f>A205</f>
        <v>Item 1</v>
      </c>
      <c r="B212" s="193"/>
      <c r="C212" s="201">
        <v>0.2</v>
      </c>
      <c r="D212" s="201">
        <v>0.2</v>
      </c>
      <c r="E212" s="201">
        <v>0.2</v>
      </c>
      <c r="F212" s="201">
        <v>0.2</v>
      </c>
      <c r="G212" s="201">
        <v>0.2</v>
      </c>
      <c r="H212" s="195"/>
    </row>
    <row r="213" spans="1:8" s="194" customFormat="1" ht="9">
      <c r="A213" s="196" t="str">
        <f>A206</f>
        <v>Item 2</v>
      </c>
      <c r="B213" s="193"/>
      <c r="C213" s="201">
        <v>0</v>
      </c>
      <c r="D213" s="201">
        <v>0</v>
      </c>
      <c r="E213" s="201">
        <v>0</v>
      </c>
      <c r="F213" s="201">
        <v>0</v>
      </c>
      <c r="G213" s="201">
        <v>0</v>
      </c>
      <c r="H213" s="195"/>
    </row>
    <row r="214" spans="1:8" s="194" customFormat="1" ht="9">
      <c r="A214" s="196" t="str">
        <f>A207</f>
        <v>Item 3</v>
      </c>
      <c r="B214" s="193"/>
      <c r="C214" s="201">
        <v>0.2</v>
      </c>
      <c r="D214" s="201">
        <v>0.2</v>
      </c>
      <c r="E214" s="201">
        <v>0.2</v>
      </c>
      <c r="F214" s="201">
        <v>0.2</v>
      </c>
      <c r="G214" s="201">
        <v>0.2</v>
      </c>
      <c r="H214" s="195"/>
    </row>
    <row r="215" spans="1:8" s="194" customFormat="1" ht="9">
      <c r="A215" s="196" t="str">
        <f>A208</f>
        <v>Item 4</v>
      </c>
      <c r="B215" s="193"/>
      <c r="C215" s="201">
        <v>1</v>
      </c>
      <c r="D215" s="201">
        <v>1</v>
      </c>
      <c r="E215" s="201">
        <v>1</v>
      </c>
      <c r="F215" s="201">
        <v>1</v>
      </c>
      <c r="G215" s="201">
        <v>1</v>
      </c>
      <c r="H215" s="195"/>
    </row>
    <row r="216" spans="1:8" s="194" customFormat="1" ht="9">
      <c r="A216" s="196" t="str">
        <f>A209</f>
        <v>Item 5</v>
      </c>
      <c r="B216" s="193"/>
      <c r="C216" s="201">
        <v>1</v>
      </c>
      <c r="D216" s="201">
        <v>1</v>
      </c>
      <c r="E216" s="201">
        <v>1</v>
      </c>
      <c r="F216" s="201">
        <v>1</v>
      </c>
      <c r="G216" s="201">
        <v>1</v>
      </c>
      <c r="H216" s="195"/>
    </row>
    <row r="217" spans="1:8" s="194" customFormat="1" ht="9">
      <c r="A217" s="196"/>
      <c r="B217" s="193"/>
      <c r="C217" s="199"/>
      <c r="D217" s="199"/>
      <c r="E217" s="199"/>
      <c r="F217" s="199"/>
      <c r="G217" s="199"/>
      <c r="H217" s="195"/>
    </row>
    <row r="218" spans="1:8" s="194" customFormat="1" ht="9">
      <c r="A218" s="193" t="s">
        <v>137</v>
      </c>
      <c r="B218" s="193"/>
      <c r="C218" s="199"/>
      <c r="D218" s="199"/>
      <c r="E218" s="199"/>
      <c r="F218" s="199"/>
      <c r="G218" s="199"/>
      <c r="H218" s="195"/>
    </row>
    <row r="219" spans="1:8" s="194" customFormat="1" ht="9">
      <c r="A219" s="196" t="str">
        <f>A205</f>
        <v>Item 1</v>
      </c>
      <c r="B219" s="193"/>
      <c r="C219" s="201">
        <v>0.2</v>
      </c>
      <c r="D219" s="201">
        <v>0.2</v>
      </c>
      <c r="E219" s="201">
        <v>0.2</v>
      </c>
      <c r="F219" s="201">
        <v>0.2</v>
      </c>
      <c r="G219" s="201">
        <v>0.2</v>
      </c>
      <c r="H219" s="195"/>
    </row>
    <row r="220" spans="1:8" s="194" customFormat="1" ht="9">
      <c r="A220" s="196" t="str">
        <f>A206</f>
        <v>Item 2</v>
      </c>
      <c r="B220" s="193"/>
      <c r="C220" s="201">
        <v>0</v>
      </c>
      <c r="D220" s="201">
        <v>0</v>
      </c>
      <c r="E220" s="201">
        <v>0</v>
      </c>
      <c r="F220" s="201">
        <v>0</v>
      </c>
      <c r="G220" s="201">
        <v>0</v>
      </c>
      <c r="H220" s="195"/>
    </row>
    <row r="221" spans="1:8" s="194" customFormat="1" ht="9">
      <c r="A221" s="196" t="str">
        <f>A207</f>
        <v>Item 3</v>
      </c>
      <c r="B221" s="193"/>
      <c r="C221" s="201">
        <v>0.2</v>
      </c>
      <c r="D221" s="201">
        <v>0.2</v>
      </c>
      <c r="E221" s="201">
        <v>0.2</v>
      </c>
      <c r="F221" s="201">
        <v>0.2</v>
      </c>
      <c r="G221" s="201">
        <v>0.2</v>
      </c>
      <c r="H221" s="195"/>
    </row>
    <row r="222" spans="1:8" s="194" customFormat="1" ht="9">
      <c r="A222" s="196" t="str">
        <f>A208</f>
        <v>Item 4</v>
      </c>
      <c r="B222" s="193"/>
      <c r="C222" s="201">
        <v>0.98</v>
      </c>
      <c r="D222" s="201">
        <v>0.98</v>
      </c>
      <c r="E222" s="201">
        <v>0.98</v>
      </c>
      <c r="F222" s="201">
        <v>0.98</v>
      </c>
      <c r="G222" s="201">
        <v>0.98</v>
      </c>
      <c r="H222" s="195"/>
    </row>
    <row r="223" spans="1:8" s="194" customFormat="1" ht="9">
      <c r="A223" s="196" t="str">
        <f>A209</f>
        <v>Item 5</v>
      </c>
      <c r="B223" s="193"/>
      <c r="C223" s="201">
        <v>0.6</v>
      </c>
      <c r="D223" s="201">
        <v>0.6</v>
      </c>
      <c r="E223" s="201">
        <v>0.6</v>
      </c>
      <c r="F223" s="201">
        <v>0.6</v>
      </c>
      <c r="G223" s="201">
        <v>0.6</v>
      </c>
      <c r="H223" s="195"/>
    </row>
    <row r="224" s="206" customFormat="1" ht="18">
      <c r="A224" s="2" t="str">
        <f>A1</f>
        <v>ABC Company Inc</v>
      </c>
    </row>
    <row r="225" s="75" customFormat="1" ht="12.75">
      <c r="A225" s="75" t="s">
        <v>2</v>
      </c>
    </row>
    <row r="226" spans="3:7" s="207" customFormat="1" ht="11.25">
      <c r="C226" s="207" t="str">
        <f>Assumptions!C36</f>
        <v>2000/2001</v>
      </c>
      <c r="D226" s="207" t="str">
        <f>Assumptions!D36</f>
        <v>2001/2002</v>
      </c>
      <c r="E226" s="207" t="str">
        <f>Assumptions!E36</f>
        <v>2002/2003</v>
      </c>
      <c r="F226" s="207" t="str">
        <f>Assumptions!F36</f>
        <v>2003/2004</v>
      </c>
      <c r="G226" s="207" t="str">
        <f>Assumptions!G36</f>
        <v>2004/2005</v>
      </c>
    </row>
    <row r="227" ht="12.75">
      <c r="A227" s="115" t="s">
        <v>3</v>
      </c>
    </row>
    <row r="228" spans="1:7" ht="12.75">
      <c r="A228" s="8" t="s">
        <v>4</v>
      </c>
      <c r="C228" s="208">
        <v>0.05</v>
      </c>
      <c r="D228" s="208">
        <v>0.05</v>
      </c>
      <c r="E228" s="208">
        <v>0.05</v>
      </c>
      <c r="F228" s="208">
        <v>0.05</v>
      </c>
      <c r="G228" s="208">
        <v>0.05</v>
      </c>
    </row>
    <row r="229" spans="1:7" ht="12.75">
      <c r="A229" s="8" t="s">
        <v>5</v>
      </c>
      <c r="C229" s="208">
        <v>0.05</v>
      </c>
      <c r="D229" s="208">
        <v>0.05</v>
      </c>
      <c r="E229" s="208">
        <v>0.05</v>
      </c>
      <c r="F229" s="208">
        <v>0.05</v>
      </c>
      <c r="G229" s="208">
        <v>0.05</v>
      </c>
    </row>
    <row r="230" spans="3:7" ht="12.75">
      <c r="C230" s="116"/>
      <c r="D230" s="116"/>
      <c r="E230" s="116"/>
      <c r="F230" s="116"/>
      <c r="G230" s="116"/>
    </row>
    <row r="231" ht="12.75">
      <c r="A231" s="115" t="s">
        <v>121</v>
      </c>
    </row>
    <row r="232" spans="1:7" ht="12.75">
      <c r="A232" s="8" t="s">
        <v>143</v>
      </c>
      <c r="C232" s="34">
        <v>0</v>
      </c>
      <c r="D232" s="34">
        <v>100000</v>
      </c>
      <c r="E232" s="34">
        <v>100000</v>
      </c>
      <c r="F232" s="34">
        <v>100000</v>
      </c>
      <c r="G232" s="34">
        <v>100000</v>
      </c>
    </row>
    <row r="233" spans="1:7" ht="12.75">
      <c r="A233" s="8" t="s">
        <v>66</v>
      </c>
      <c r="C233" s="116">
        <v>0.33</v>
      </c>
      <c r="D233" s="116">
        <v>0.33</v>
      </c>
      <c r="E233" s="116">
        <v>0.33</v>
      </c>
      <c r="F233" s="116">
        <v>0.33</v>
      </c>
      <c r="G233" s="116">
        <v>0.33</v>
      </c>
    </row>
    <row r="234" spans="1:7" ht="12.75">
      <c r="A234" s="8" t="s">
        <v>7</v>
      </c>
      <c r="C234" s="116">
        <v>0.05</v>
      </c>
      <c r="D234" s="116">
        <v>0.05</v>
      </c>
      <c r="E234" s="116">
        <v>0.05</v>
      </c>
      <c r="F234" s="116">
        <v>0.05</v>
      </c>
      <c r="G234" s="116">
        <v>0.05</v>
      </c>
    </row>
    <row r="235" spans="1:7" ht="12.75">
      <c r="A235" s="8" t="s">
        <v>8</v>
      </c>
      <c r="C235" s="116">
        <v>0.09</v>
      </c>
      <c r="D235" s="116">
        <v>0.09</v>
      </c>
      <c r="E235" s="116">
        <v>0.09</v>
      </c>
      <c r="F235" s="116">
        <v>0.09</v>
      </c>
      <c r="G235" s="116">
        <v>0.09</v>
      </c>
    </row>
    <row r="236" spans="1:7" ht="12.75">
      <c r="A236" s="8" t="s">
        <v>96</v>
      </c>
      <c r="C236" s="208">
        <v>0.3</v>
      </c>
      <c r="D236" s="208">
        <v>0.3</v>
      </c>
      <c r="E236" s="208">
        <v>0.3</v>
      </c>
      <c r="F236" s="208">
        <v>0.3</v>
      </c>
      <c r="G236" s="208">
        <v>0.3</v>
      </c>
    </row>
    <row r="237" spans="1:7" ht="12.75">
      <c r="A237" s="8" t="s">
        <v>119</v>
      </c>
      <c r="C237" s="209">
        <v>0.3</v>
      </c>
      <c r="D237" s="209">
        <v>0.3</v>
      </c>
      <c r="E237" s="209">
        <v>0.3</v>
      </c>
      <c r="F237" s="209">
        <v>0.3</v>
      </c>
      <c r="G237" s="209">
        <v>0.3</v>
      </c>
    </row>
    <row r="238" spans="1:7" ht="12.75">
      <c r="A238" s="8" t="s">
        <v>92</v>
      </c>
      <c r="C238" s="209">
        <v>0</v>
      </c>
      <c r="D238" s="209">
        <v>0.5</v>
      </c>
      <c r="E238" s="209">
        <v>0.5</v>
      </c>
      <c r="F238" s="209">
        <v>0.5</v>
      </c>
      <c r="G238" s="209">
        <v>0.5</v>
      </c>
    </row>
    <row r="244" spans="3:7" ht="12.75">
      <c r="C244" s="103"/>
      <c r="D244" s="209"/>
      <c r="E244" s="209"/>
      <c r="F244" s="209"/>
      <c r="G244" s="209"/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6" r:id="rId2"/>
  <headerFooter alignWithMargins="0">
    <oddFooter>&amp;L&amp;"Times New Roman,Bold" Confidential&amp;C&amp;A&amp;RPage &amp;P</oddFooter>
  </headerFooter>
  <rowBreaks count="6" manualBreakCount="6">
    <brk id="50" max="6" man="1"/>
    <brk id="83" max="6" man="1"/>
    <brk id="115" max="6" man="1"/>
    <brk id="153" max="6" man="1"/>
    <brk id="186" max="6" man="1"/>
    <brk id="22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118"/>
  <sheetViews>
    <sheetView zoomScalePageLayoutView="0" workbookViewId="0" topLeftCell="A1">
      <selection activeCell="G13" sqref="G13"/>
    </sheetView>
  </sheetViews>
  <sheetFormatPr defaultColWidth="9.33203125" defaultRowHeight="12.75"/>
  <cols>
    <col min="1" max="1" width="26.5" style="8" customWidth="1"/>
    <col min="2" max="2" width="5" style="8" customWidth="1"/>
    <col min="3" max="5" width="13.83203125" style="8" customWidth="1"/>
    <col min="6" max="6" width="14.5" style="8" customWidth="1"/>
    <col min="7" max="7" width="16.16015625" style="8" customWidth="1"/>
    <col min="8" max="18" width="11.83203125" style="8" customWidth="1"/>
    <col min="19" max="20" width="9.83203125" style="8" customWidth="1"/>
    <col min="21" max="22" width="11.83203125" style="8" customWidth="1"/>
    <col min="23" max="16384" width="9.33203125" style="8" customWidth="1"/>
  </cols>
  <sheetData>
    <row r="1" spans="1:2" ht="18">
      <c r="A1" s="2" t="str">
        <f>Assumptions!A1</f>
        <v>ABC Company Inc</v>
      </c>
      <c r="B1" s="73"/>
    </row>
    <row r="2" s="74" customFormat="1" ht="15.75">
      <c r="A2" s="1" t="str">
        <f>Assumptions!A40</f>
        <v>Revenue 2</v>
      </c>
    </row>
    <row r="3" s="74" customFormat="1" ht="15.75">
      <c r="A3" s="1" t="s">
        <v>131</v>
      </c>
    </row>
    <row r="4" ht="12.75">
      <c r="B4" s="76"/>
    </row>
    <row r="5" spans="1:7" ht="12.75">
      <c r="A5" s="76" t="s">
        <v>167</v>
      </c>
      <c r="B5" s="76"/>
      <c r="C5" s="77" t="str">
        <f>Assumptions!C36</f>
        <v>2000/2001</v>
      </c>
      <c r="D5" s="77" t="str">
        <f>Assumptions!D36</f>
        <v>2001/2002</v>
      </c>
      <c r="E5" s="77" t="str">
        <f>Assumptions!E36</f>
        <v>2002/2003</v>
      </c>
      <c r="F5" s="77" t="str">
        <f>Assumptions!F36</f>
        <v>2003/2004</v>
      </c>
      <c r="G5" s="77" t="str">
        <f>Assumptions!G36</f>
        <v>2004/2005</v>
      </c>
    </row>
    <row r="6" spans="1:7" ht="12.75">
      <c r="A6" s="84" t="str">
        <f>Assumptions!A88</f>
        <v>Item 1</v>
      </c>
      <c r="B6" s="84"/>
      <c r="C6" s="8">
        <f aca="true" t="shared" si="0" ref="C6:G9">C27+C34</f>
        <v>0</v>
      </c>
      <c r="D6" s="8">
        <f t="shared" si="0"/>
        <v>25</v>
      </c>
      <c r="E6" s="8">
        <f t="shared" si="0"/>
        <v>50</v>
      </c>
      <c r="F6" s="8">
        <f t="shared" si="0"/>
        <v>75</v>
      </c>
      <c r="G6" s="8">
        <f t="shared" si="0"/>
        <v>100</v>
      </c>
    </row>
    <row r="7" spans="1:7" ht="12.75">
      <c r="A7" s="84" t="str">
        <f>Assumptions!A89</f>
        <v>Item 2</v>
      </c>
      <c r="B7" s="84"/>
      <c r="C7" s="8">
        <f t="shared" si="0"/>
        <v>0</v>
      </c>
      <c r="D7" s="8">
        <f t="shared" si="0"/>
        <v>25</v>
      </c>
      <c r="E7" s="8">
        <f t="shared" si="0"/>
        <v>50</v>
      </c>
      <c r="F7" s="8">
        <f t="shared" si="0"/>
        <v>75</v>
      </c>
      <c r="G7" s="8">
        <f t="shared" si="0"/>
        <v>100</v>
      </c>
    </row>
    <row r="8" spans="1:7" ht="12.75">
      <c r="A8" s="84" t="str">
        <f>Assumptions!A90</f>
        <v>Item 3</v>
      </c>
      <c r="B8" s="84"/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ht="12.75">
      <c r="A9" s="84" t="str">
        <f>Assumptions!A91</f>
        <v>Item 4</v>
      </c>
      <c r="B9" s="84"/>
      <c r="C9" s="117">
        <f t="shared" si="0"/>
        <v>0</v>
      </c>
      <c r="D9" s="117">
        <f t="shared" si="0"/>
        <v>0</v>
      </c>
      <c r="E9" s="117">
        <f t="shared" si="0"/>
        <v>0</v>
      </c>
      <c r="F9" s="117">
        <f t="shared" si="0"/>
        <v>0</v>
      </c>
      <c r="G9" s="117">
        <f t="shared" si="0"/>
        <v>0</v>
      </c>
    </row>
    <row r="10" spans="1:7" ht="12.75">
      <c r="A10" s="83" t="s">
        <v>11</v>
      </c>
      <c r="B10" s="84"/>
      <c r="C10" s="8">
        <f>SUM(C6:C9)</f>
        <v>0</v>
      </c>
      <c r="D10" s="8">
        <f>SUM(D6:D9)</f>
        <v>50</v>
      </c>
      <c r="E10" s="8">
        <f>SUM(E6:E9)</f>
        <v>100</v>
      </c>
      <c r="F10" s="8">
        <f>SUM(F6:F9)</f>
        <v>150</v>
      </c>
      <c r="G10" s="8">
        <f>SUM(G6:G9)</f>
        <v>200</v>
      </c>
    </row>
    <row r="11" spans="1:2" ht="12.75">
      <c r="A11" s="83"/>
      <c r="B11" s="84"/>
    </row>
    <row r="12" spans="1:7" ht="12.75">
      <c r="A12" s="76" t="s">
        <v>141</v>
      </c>
      <c r="B12" s="76"/>
      <c r="C12" s="77" t="str">
        <f>C5</f>
        <v>2000/2001</v>
      </c>
      <c r="D12" s="77" t="str">
        <f>D5</f>
        <v>2001/2002</v>
      </c>
      <c r="E12" s="77" t="str">
        <f>E5</f>
        <v>2002/2003</v>
      </c>
      <c r="F12" s="77" t="str">
        <f>F5</f>
        <v>2003/2004</v>
      </c>
      <c r="G12" s="77" t="str">
        <f>G5</f>
        <v>2004/2005</v>
      </c>
    </row>
    <row r="13" spans="1:7" ht="12.75">
      <c r="A13" s="84" t="str">
        <f>A6</f>
        <v>Item 1</v>
      </c>
      <c r="B13" s="84"/>
      <c r="C13" s="8">
        <f>C41+C48</f>
        <v>0</v>
      </c>
      <c r="D13" s="8">
        <f>D41+D48</f>
        <v>5</v>
      </c>
      <c r="E13" s="8">
        <f>E41+E48</f>
        <v>10</v>
      </c>
      <c r="F13" s="8">
        <f>F41+F48</f>
        <v>15</v>
      </c>
      <c r="G13" s="8">
        <f>G41+G48</f>
        <v>20</v>
      </c>
    </row>
    <row r="14" spans="1:7" ht="12.75">
      <c r="A14" s="84" t="str">
        <f>A7</f>
        <v>Item 2</v>
      </c>
      <c r="B14" s="84"/>
      <c r="C14" s="8">
        <f aca="true" t="shared" si="1" ref="C14:G16">C42+C49</f>
        <v>0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</row>
    <row r="15" spans="1:7" ht="12.75">
      <c r="A15" s="84" t="str">
        <f>A8</f>
        <v>Item 3</v>
      </c>
      <c r="B15" s="84"/>
      <c r="C15" s="8">
        <f t="shared" si="1"/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</row>
    <row r="16" spans="1:7" ht="12.75">
      <c r="A16" s="84" t="str">
        <f>A9</f>
        <v>Item 4</v>
      </c>
      <c r="B16" s="84"/>
      <c r="C16" s="117">
        <f t="shared" si="1"/>
        <v>0</v>
      </c>
      <c r="D16" s="117">
        <f t="shared" si="1"/>
        <v>0</v>
      </c>
      <c r="E16" s="117">
        <f t="shared" si="1"/>
        <v>0</v>
      </c>
      <c r="F16" s="117">
        <f t="shared" si="1"/>
        <v>0</v>
      </c>
      <c r="G16" s="117">
        <f t="shared" si="1"/>
        <v>0</v>
      </c>
    </row>
    <row r="17" spans="1:7" ht="12.75">
      <c r="A17" s="83" t="s">
        <v>11</v>
      </c>
      <c r="B17" s="84"/>
      <c r="C17" s="8">
        <f>SUM(C13:C16)</f>
        <v>0</v>
      </c>
      <c r="D17" s="8">
        <f>SUM(D13:D16)</f>
        <v>5</v>
      </c>
      <c r="E17" s="8">
        <f>SUM(E13:E16)</f>
        <v>10</v>
      </c>
      <c r="F17" s="8">
        <f>SUM(F13:F16)</f>
        <v>15</v>
      </c>
      <c r="G17" s="8">
        <f>SUM(G13:G16)</f>
        <v>20</v>
      </c>
    </row>
    <row r="18" spans="1:2" ht="12.75">
      <c r="A18" s="83"/>
      <c r="B18" s="84"/>
    </row>
    <row r="19" spans="1:7" ht="12.75">
      <c r="A19" s="76" t="s">
        <v>168</v>
      </c>
      <c r="B19" s="76"/>
      <c r="C19" s="77" t="str">
        <f>C5</f>
        <v>2000/2001</v>
      </c>
      <c r="D19" s="77" t="str">
        <f>D5</f>
        <v>2001/2002</v>
      </c>
      <c r="E19" s="77" t="str">
        <f>E5</f>
        <v>2002/2003</v>
      </c>
      <c r="F19" s="77" t="str">
        <f>F5</f>
        <v>2003/2004</v>
      </c>
      <c r="G19" s="77" t="str">
        <f>G5</f>
        <v>2004/2005</v>
      </c>
    </row>
    <row r="20" spans="1:7" ht="12.75">
      <c r="A20" s="84" t="str">
        <f>A6</f>
        <v>Item 1</v>
      </c>
      <c r="B20" s="84"/>
      <c r="C20" s="8">
        <f>C6-C13</f>
        <v>0</v>
      </c>
      <c r="D20" s="8">
        <f>D6-D13</f>
        <v>20</v>
      </c>
      <c r="E20" s="8">
        <f>E6-E13</f>
        <v>40</v>
      </c>
      <c r="F20" s="8">
        <f>F6-F13</f>
        <v>60</v>
      </c>
      <c r="G20" s="8">
        <f>G6-G13</f>
        <v>80</v>
      </c>
    </row>
    <row r="21" spans="1:7" ht="12.75">
      <c r="A21" s="84" t="str">
        <f>A7</f>
        <v>Item 2</v>
      </c>
      <c r="B21" s="84"/>
      <c r="C21" s="8">
        <f aca="true" t="shared" si="2" ref="C21:G23">C7-C14</f>
        <v>0</v>
      </c>
      <c r="D21" s="8">
        <f t="shared" si="2"/>
        <v>25</v>
      </c>
      <c r="E21" s="8">
        <f t="shared" si="2"/>
        <v>50</v>
      </c>
      <c r="F21" s="8">
        <f t="shared" si="2"/>
        <v>75</v>
      </c>
      <c r="G21" s="8">
        <f t="shared" si="2"/>
        <v>100</v>
      </c>
    </row>
    <row r="22" spans="1:7" ht="12.75">
      <c r="A22" s="84" t="str">
        <f>A8</f>
        <v>Item 3</v>
      </c>
      <c r="B22" s="84"/>
      <c r="C22" s="8">
        <f t="shared" si="2"/>
        <v>0</v>
      </c>
      <c r="D22" s="8">
        <f t="shared" si="2"/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</row>
    <row r="23" spans="1:7" ht="12.75">
      <c r="A23" s="84" t="str">
        <f>A9</f>
        <v>Item 4</v>
      </c>
      <c r="B23" s="84"/>
      <c r="C23" s="117">
        <f t="shared" si="2"/>
        <v>0</v>
      </c>
      <c r="D23" s="117">
        <f t="shared" si="2"/>
        <v>0</v>
      </c>
      <c r="E23" s="117">
        <f t="shared" si="2"/>
        <v>0</v>
      </c>
      <c r="F23" s="117">
        <f t="shared" si="2"/>
        <v>0</v>
      </c>
      <c r="G23" s="117">
        <f t="shared" si="2"/>
        <v>0</v>
      </c>
    </row>
    <row r="24" spans="1:7" ht="12.75">
      <c r="A24" s="83" t="s">
        <v>11</v>
      </c>
      <c r="B24" s="84"/>
      <c r="C24" s="8">
        <f>SUM(C20:C23)</f>
        <v>0</v>
      </c>
      <c r="D24" s="8">
        <f>SUM(D20:D23)</f>
        <v>45</v>
      </c>
      <c r="E24" s="8">
        <f>SUM(E20:E23)</f>
        <v>90</v>
      </c>
      <c r="F24" s="8">
        <f>SUM(F20:F23)</f>
        <v>135</v>
      </c>
      <c r="G24" s="8">
        <f>SUM(G20:G23)</f>
        <v>180</v>
      </c>
    </row>
    <row r="25" spans="1:2" ht="12.75">
      <c r="A25" s="83"/>
      <c r="B25" s="84"/>
    </row>
    <row r="26" spans="1:7" ht="12.75">
      <c r="A26" s="76" t="s">
        <v>129</v>
      </c>
      <c r="B26" s="76"/>
      <c r="C26" s="77" t="str">
        <f>C5</f>
        <v>2000/2001</v>
      </c>
      <c r="D26" s="77" t="str">
        <f>D5</f>
        <v>2001/2002</v>
      </c>
      <c r="E26" s="77" t="str">
        <f>E5</f>
        <v>2002/2003</v>
      </c>
      <c r="F26" s="77" t="str">
        <f>F5</f>
        <v>2003/2004</v>
      </c>
      <c r="G26" s="77" t="str">
        <f>G5</f>
        <v>2004/2005</v>
      </c>
    </row>
    <row r="27" spans="1:7" ht="12.75">
      <c r="A27" s="84" t="str">
        <f>A6</f>
        <v>Item 1</v>
      </c>
      <c r="B27" s="84"/>
      <c r="C27" s="8">
        <f>C58</f>
        <v>0</v>
      </c>
      <c r="D27" s="8">
        <f>D58</f>
        <v>0</v>
      </c>
      <c r="E27" s="8">
        <f>E58</f>
        <v>0</v>
      </c>
      <c r="F27" s="8">
        <f>F58</f>
        <v>0</v>
      </c>
      <c r="G27" s="8">
        <f>G58</f>
        <v>0</v>
      </c>
    </row>
    <row r="28" spans="1:7" ht="12.75">
      <c r="A28" s="84" t="str">
        <f>A7</f>
        <v>Item 2</v>
      </c>
      <c r="B28" s="84"/>
      <c r="C28" s="8">
        <f>C63</f>
        <v>0</v>
      </c>
      <c r="D28" s="8">
        <f>D63</f>
        <v>0</v>
      </c>
      <c r="E28" s="8">
        <f>E63</f>
        <v>0</v>
      </c>
      <c r="F28" s="8">
        <f>F63</f>
        <v>0</v>
      </c>
      <c r="G28" s="8">
        <f>G63</f>
        <v>0</v>
      </c>
    </row>
    <row r="29" spans="1:7" ht="12.75">
      <c r="A29" s="84" t="str">
        <f>A8</f>
        <v>Item 3</v>
      </c>
      <c r="B29" s="84"/>
      <c r="C29" s="8">
        <f>C68</f>
        <v>0</v>
      </c>
      <c r="D29" s="8">
        <f>D68</f>
        <v>0</v>
      </c>
      <c r="E29" s="8">
        <f>E68</f>
        <v>0</v>
      </c>
      <c r="F29" s="8">
        <f>F68</f>
        <v>0</v>
      </c>
      <c r="G29" s="8">
        <f>G68</f>
        <v>0</v>
      </c>
    </row>
    <row r="30" spans="1:7" ht="12.75">
      <c r="A30" s="84" t="str">
        <f>A9</f>
        <v>Item 4</v>
      </c>
      <c r="B30" s="84"/>
      <c r="C30" s="117">
        <f>C73</f>
        <v>0</v>
      </c>
      <c r="D30" s="117">
        <f>D73</f>
        <v>0</v>
      </c>
      <c r="E30" s="117">
        <f>E73</f>
        <v>0</v>
      </c>
      <c r="F30" s="117">
        <f>F73</f>
        <v>0</v>
      </c>
      <c r="G30" s="117">
        <f>G73</f>
        <v>0</v>
      </c>
    </row>
    <row r="31" spans="1:7" ht="12.75">
      <c r="A31" s="83" t="s">
        <v>11</v>
      </c>
      <c r="B31" s="84"/>
      <c r="C31" s="8">
        <f>SUM(C27:C30)</f>
        <v>0</v>
      </c>
      <c r="D31" s="8">
        <f>SUM(D27:D30)</f>
        <v>0</v>
      </c>
      <c r="E31" s="8">
        <f>SUM(E27:E30)</f>
        <v>0</v>
      </c>
      <c r="F31" s="8">
        <f>SUM(F27:F30)</f>
        <v>0</v>
      </c>
      <c r="G31" s="8">
        <f>SUM(G27:G30)</f>
        <v>0</v>
      </c>
    </row>
    <row r="33" spans="1:7" ht="12.75">
      <c r="A33" s="76" t="s">
        <v>127</v>
      </c>
      <c r="B33" s="76"/>
      <c r="C33" s="77" t="str">
        <f>C5</f>
        <v>2000/2001</v>
      </c>
      <c r="D33" s="77" t="str">
        <f>D5</f>
        <v>2001/2002</v>
      </c>
      <c r="E33" s="77" t="str">
        <f>E5</f>
        <v>2002/2003</v>
      </c>
      <c r="F33" s="77" t="str">
        <f>F5</f>
        <v>2003/2004</v>
      </c>
      <c r="G33" s="77" t="str">
        <f>G5</f>
        <v>2004/2005</v>
      </c>
    </row>
    <row r="34" spans="1:7" ht="12.75">
      <c r="A34" s="84" t="str">
        <f>A6</f>
        <v>Item 1</v>
      </c>
      <c r="B34" s="84"/>
      <c r="C34" s="8">
        <f>C59</f>
        <v>0</v>
      </c>
      <c r="D34" s="8">
        <f>D59</f>
        <v>25</v>
      </c>
      <c r="E34" s="8">
        <f>E59</f>
        <v>50</v>
      </c>
      <c r="F34" s="8">
        <f>F59</f>
        <v>75</v>
      </c>
      <c r="G34" s="8">
        <f>G59</f>
        <v>100</v>
      </c>
    </row>
    <row r="35" spans="1:7" ht="12.75">
      <c r="A35" s="84" t="str">
        <f>A7</f>
        <v>Item 2</v>
      </c>
      <c r="B35" s="84"/>
      <c r="C35" s="8">
        <f>C64</f>
        <v>0</v>
      </c>
      <c r="D35" s="8">
        <f>D64</f>
        <v>25</v>
      </c>
      <c r="E35" s="8">
        <f>E64</f>
        <v>50</v>
      </c>
      <c r="F35" s="8">
        <f>F64</f>
        <v>75</v>
      </c>
      <c r="G35" s="8">
        <f>G64</f>
        <v>100</v>
      </c>
    </row>
    <row r="36" spans="1:7" ht="12.75">
      <c r="A36" s="84" t="str">
        <f>A8</f>
        <v>Item 3</v>
      </c>
      <c r="B36" s="84"/>
      <c r="C36" s="8">
        <f>C69</f>
        <v>0</v>
      </c>
      <c r="D36" s="8">
        <f>D69</f>
        <v>0</v>
      </c>
      <c r="E36" s="8">
        <f>E69</f>
        <v>0</v>
      </c>
      <c r="F36" s="8">
        <f>F69</f>
        <v>0</v>
      </c>
      <c r="G36" s="8">
        <f>G69</f>
        <v>0</v>
      </c>
    </row>
    <row r="37" spans="1:7" ht="12.75">
      <c r="A37" s="84" t="str">
        <f>A9</f>
        <v>Item 4</v>
      </c>
      <c r="B37" s="84"/>
      <c r="C37" s="117">
        <f>C74</f>
        <v>0</v>
      </c>
      <c r="D37" s="117">
        <f>D74</f>
        <v>0</v>
      </c>
      <c r="E37" s="117">
        <f>E74</f>
        <v>0</v>
      </c>
      <c r="F37" s="117">
        <f>F74</f>
        <v>0</v>
      </c>
      <c r="G37" s="117">
        <f>G74</f>
        <v>0</v>
      </c>
    </row>
    <row r="38" spans="1:7" ht="12.75">
      <c r="A38" s="83" t="s">
        <v>11</v>
      </c>
      <c r="B38" s="84"/>
      <c r="C38" s="8">
        <f>SUM(C34:C37)</f>
        <v>0</v>
      </c>
      <c r="D38" s="8">
        <f>SUM(D34:D37)</f>
        <v>50</v>
      </c>
      <c r="E38" s="8">
        <f>SUM(E34:E37)</f>
        <v>100</v>
      </c>
      <c r="F38" s="8">
        <f>SUM(F34:F37)</f>
        <v>150</v>
      </c>
      <c r="G38" s="8">
        <f>SUM(G34:G37)</f>
        <v>200</v>
      </c>
    </row>
    <row r="39" spans="1:2" ht="12.75">
      <c r="A39" s="83"/>
      <c r="B39" s="84"/>
    </row>
    <row r="40" spans="1:7" ht="12.75">
      <c r="A40" s="76" t="s">
        <v>138</v>
      </c>
      <c r="B40" s="76"/>
      <c r="C40" s="77"/>
      <c r="D40" s="77"/>
      <c r="E40" s="77"/>
      <c r="F40" s="77"/>
      <c r="G40" s="77"/>
    </row>
    <row r="41" spans="1:7" ht="12.75">
      <c r="A41" s="84" t="str">
        <f>A6</f>
        <v>Item 1</v>
      </c>
      <c r="B41" s="84"/>
      <c r="C41" s="8">
        <f aca="true" t="shared" si="3" ref="C41:G44">C107</f>
        <v>0</v>
      </c>
      <c r="D41" s="8">
        <f t="shared" si="3"/>
        <v>0</v>
      </c>
      <c r="E41" s="8">
        <f t="shared" si="3"/>
        <v>0</v>
      </c>
      <c r="F41" s="8">
        <f t="shared" si="3"/>
        <v>0</v>
      </c>
      <c r="G41" s="8">
        <f t="shared" si="3"/>
        <v>0</v>
      </c>
    </row>
    <row r="42" spans="1:7" ht="12.75">
      <c r="A42" s="84" t="str">
        <f>A7</f>
        <v>Item 2</v>
      </c>
      <c r="B42" s="84"/>
      <c r="C42" s="8">
        <f t="shared" si="3"/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</row>
    <row r="43" spans="1:7" ht="12.75">
      <c r="A43" s="84" t="str">
        <f>A8</f>
        <v>Item 3</v>
      </c>
      <c r="B43" s="84"/>
      <c r="C43" s="8">
        <f t="shared" si="3"/>
        <v>0</v>
      </c>
      <c r="D43" s="8">
        <f t="shared" si="3"/>
        <v>0</v>
      </c>
      <c r="E43" s="8">
        <f t="shared" si="3"/>
        <v>0</v>
      </c>
      <c r="F43" s="8">
        <f t="shared" si="3"/>
        <v>0</v>
      </c>
      <c r="G43" s="8">
        <f t="shared" si="3"/>
        <v>0</v>
      </c>
    </row>
    <row r="44" spans="1:7" ht="12.75">
      <c r="A44" s="84" t="str">
        <f>A9</f>
        <v>Item 4</v>
      </c>
      <c r="B44" s="84"/>
      <c r="C44" s="117">
        <f t="shared" si="3"/>
        <v>0</v>
      </c>
      <c r="D44" s="117">
        <f t="shared" si="3"/>
        <v>0</v>
      </c>
      <c r="E44" s="117">
        <f t="shared" si="3"/>
        <v>0</v>
      </c>
      <c r="F44" s="117">
        <f t="shared" si="3"/>
        <v>0</v>
      </c>
      <c r="G44" s="117">
        <f t="shared" si="3"/>
        <v>0</v>
      </c>
    </row>
    <row r="45" spans="1:7" ht="12.75">
      <c r="A45" s="83" t="s">
        <v>11</v>
      </c>
      <c r="B45" s="84"/>
      <c r="C45" s="8">
        <f>SUM(C41:C44)</f>
        <v>0</v>
      </c>
      <c r="D45" s="8">
        <f>SUM(D41:D44)</f>
        <v>0</v>
      </c>
      <c r="E45" s="8">
        <f>SUM(E41:E44)</f>
        <v>0</v>
      </c>
      <c r="F45" s="8">
        <f>SUM(F41:F44)</f>
        <v>0</v>
      </c>
      <c r="G45" s="8">
        <f>SUM(G41:G44)</f>
        <v>0</v>
      </c>
    </row>
    <row r="46" spans="1:2" ht="12.75">
      <c r="A46" s="83"/>
      <c r="B46" s="84"/>
    </row>
    <row r="47" spans="1:7" ht="12.75">
      <c r="A47" s="76" t="s">
        <v>137</v>
      </c>
      <c r="B47" s="76"/>
      <c r="C47" s="77"/>
      <c r="D47" s="77"/>
      <c r="E47" s="77"/>
      <c r="F47" s="77"/>
      <c r="G47" s="77"/>
    </row>
    <row r="48" spans="1:7" ht="12.75">
      <c r="A48" s="84" t="str">
        <f>A6</f>
        <v>Item 1</v>
      </c>
      <c r="B48" s="84"/>
      <c r="C48" s="8">
        <f aca="true" t="shared" si="4" ref="C48:G51">C114</f>
        <v>0</v>
      </c>
      <c r="D48" s="8">
        <f t="shared" si="4"/>
        <v>5</v>
      </c>
      <c r="E48" s="8">
        <f t="shared" si="4"/>
        <v>10</v>
      </c>
      <c r="F48" s="8">
        <f t="shared" si="4"/>
        <v>15</v>
      </c>
      <c r="G48" s="8">
        <f t="shared" si="4"/>
        <v>20</v>
      </c>
    </row>
    <row r="49" spans="1:7" ht="12.75">
      <c r="A49" s="84" t="str">
        <f>A7</f>
        <v>Item 2</v>
      </c>
      <c r="B49" s="84"/>
      <c r="C49" s="8">
        <f t="shared" si="4"/>
        <v>0</v>
      </c>
      <c r="D49" s="8">
        <f t="shared" si="4"/>
        <v>0</v>
      </c>
      <c r="E49" s="8">
        <f t="shared" si="4"/>
        <v>0</v>
      </c>
      <c r="F49" s="8">
        <f t="shared" si="4"/>
        <v>0</v>
      </c>
      <c r="G49" s="8">
        <f t="shared" si="4"/>
        <v>0</v>
      </c>
    </row>
    <row r="50" spans="1:7" ht="12.75">
      <c r="A50" s="84" t="str">
        <f>A8</f>
        <v>Item 3</v>
      </c>
      <c r="B50" s="84"/>
      <c r="C50" s="8">
        <f t="shared" si="4"/>
        <v>0</v>
      </c>
      <c r="D50" s="8">
        <f t="shared" si="4"/>
        <v>0</v>
      </c>
      <c r="E50" s="8">
        <f t="shared" si="4"/>
        <v>0</v>
      </c>
      <c r="F50" s="8">
        <f t="shared" si="4"/>
        <v>0</v>
      </c>
      <c r="G50" s="8">
        <f t="shared" si="4"/>
        <v>0</v>
      </c>
    </row>
    <row r="51" spans="1:7" ht="12.75">
      <c r="A51" s="84" t="str">
        <f>A9</f>
        <v>Item 4</v>
      </c>
      <c r="B51" s="84"/>
      <c r="C51" s="117">
        <f t="shared" si="4"/>
        <v>0</v>
      </c>
      <c r="D51" s="117">
        <f t="shared" si="4"/>
        <v>0</v>
      </c>
      <c r="E51" s="117">
        <f t="shared" si="4"/>
        <v>0</v>
      </c>
      <c r="F51" s="117">
        <f t="shared" si="4"/>
        <v>0</v>
      </c>
      <c r="G51" s="117">
        <f t="shared" si="4"/>
        <v>0</v>
      </c>
    </row>
    <row r="52" spans="1:7" ht="12.75">
      <c r="A52" s="83" t="s">
        <v>11</v>
      </c>
      <c r="B52" s="84"/>
      <c r="C52" s="8">
        <f>SUM(C48:C51)</f>
        <v>0</v>
      </c>
      <c r="D52" s="8">
        <f>SUM(D48:D51)</f>
        <v>5</v>
      </c>
      <c r="E52" s="8">
        <f>SUM(E48:E51)</f>
        <v>10</v>
      </c>
      <c r="F52" s="8">
        <f>SUM(F48:F51)</f>
        <v>15</v>
      </c>
      <c r="G52" s="8">
        <f>SUM(G48:G51)</f>
        <v>20</v>
      </c>
    </row>
    <row r="53" ht="18">
      <c r="A53" s="2" t="str">
        <f>A1</f>
        <v>ABC Company Inc</v>
      </c>
    </row>
    <row r="54" ht="18">
      <c r="A54" s="2" t="str">
        <f>A2</f>
        <v>Revenue 2</v>
      </c>
    </row>
    <row r="55" ht="15.75">
      <c r="A55" s="1" t="s">
        <v>134</v>
      </c>
    </row>
    <row r="56" spans="1:7" ht="12.75">
      <c r="A56" s="12"/>
      <c r="B56" s="12"/>
      <c r="C56" s="210" t="str">
        <f>C5</f>
        <v>2000/2001</v>
      </c>
      <c r="D56" s="210" t="str">
        <f>D5</f>
        <v>2001/2002</v>
      </c>
      <c r="E56" s="210" t="str">
        <f>E5</f>
        <v>2002/2003</v>
      </c>
      <c r="F56" s="210" t="str">
        <f>F5</f>
        <v>2003/2004</v>
      </c>
      <c r="G56" s="210" t="str">
        <f>G5</f>
        <v>2004/2005</v>
      </c>
    </row>
    <row r="57" spans="1:11" s="29" customFormat="1" ht="12.75">
      <c r="A57" s="12" t="str">
        <f>A6</f>
        <v>Item 1</v>
      </c>
      <c r="B57" s="12"/>
      <c r="C57" s="211"/>
      <c r="D57" s="211"/>
      <c r="E57" s="211"/>
      <c r="F57" s="211"/>
      <c r="G57" s="211"/>
      <c r="H57" s="30"/>
      <c r="I57" s="30"/>
      <c r="J57" s="30"/>
      <c r="K57" s="30"/>
    </row>
    <row r="58" spans="1:11" s="42" customFormat="1" ht="11.25">
      <c r="A58" s="79" t="s">
        <v>129</v>
      </c>
      <c r="B58" s="79"/>
      <c r="C58" s="93">
        <f>C86</f>
        <v>0</v>
      </c>
      <c r="D58" s="93">
        <f>D86</f>
        <v>0</v>
      </c>
      <c r="E58" s="93">
        <f>E86</f>
        <v>0</v>
      </c>
      <c r="F58" s="93">
        <f>F86</f>
        <v>0</v>
      </c>
      <c r="G58" s="93">
        <f>G86</f>
        <v>0</v>
      </c>
      <c r="H58" s="45"/>
      <c r="I58" s="45"/>
      <c r="J58" s="45"/>
      <c r="K58" s="45"/>
    </row>
    <row r="59" spans="1:11" s="42" customFormat="1" ht="11.25">
      <c r="A59" s="79" t="s">
        <v>127</v>
      </c>
      <c r="B59" s="79"/>
      <c r="C59" s="94">
        <f>C93</f>
        <v>0</v>
      </c>
      <c r="D59" s="94">
        <f>D93</f>
        <v>25</v>
      </c>
      <c r="E59" s="94">
        <f>E93</f>
        <v>50</v>
      </c>
      <c r="F59" s="94">
        <f>F93</f>
        <v>75</v>
      </c>
      <c r="G59" s="94">
        <f>G93</f>
        <v>100</v>
      </c>
      <c r="H59" s="45"/>
      <c r="I59" s="45"/>
      <c r="J59" s="45"/>
      <c r="K59" s="45"/>
    </row>
    <row r="60" spans="1:11" s="14" customFormat="1" ht="14.25">
      <c r="A60" s="92" t="s">
        <v>11</v>
      </c>
      <c r="B60" s="92"/>
      <c r="C60" s="98">
        <f>SUM(C58:C59)</f>
        <v>0</v>
      </c>
      <c r="D60" s="98">
        <f>SUM(D58:D59)</f>
        <v>25</v>
      </c>
      <c r="E60" s="98">
        <f>SUM(E58:E59)</f>
        <v>50</v>
      </c>
      <c r="F60" s="98">
        <f>SUM(F58:F59)</f>
        <v>75</v>
      </c>
      <c r="G60" s="98">
        <f>SUM(G58:G59)</f>
        <v>100</v>
      </c>
      <c r="H60" s="37"/>
      <c r="I60" s="37"/>
      <c r="J60" s="37"/>
      <c r="K60" s="37"/>
    </row>
    <row r="61" spans="1:11" s="14" customFormat="1" ht="14.25">
      <c r="A61" s="8"/>
      <c r="B61" s="8"/>
      <c r="C61" s="96"/>
      <c r="D61" s="96"/>
      <c r="E61" s="96"/>
      <c r="F61" s="96"/>
      <c r="G61" s="96"/>
      <c r="H61" s="37"/>
      <c r="I61" s="37"/>
      <c r="J61" s="37"/>
      <c r="K61" s="37"/>
    </row>
    <row r="62" spans="1:11" s="14" customFormat="1" ht="14.25">
      <c r="A62" s="12" t="str">
        <f>A7</f>
        <v>Item 2</v>
      </c>
      <c r="B62" s="12"/>
      <c r="C62" s="97"/>
      <c r="D62" s="97"/>
      <c r="E62" s="97"/>
      <c r="F62" s="97"/>
      <c r="G62" s="97"/>
      <c r="H62" s="37"/>
      <c r="I62" s="37"/>
      <c r="J62" s="37"/>
      <c r="K62" s="37"/>
    </row>
    <row r="63" spans="1:11" s="42" customFormat="1" ht="11.25">
      <c r="A63" s="79" t="str">
        <f>A58</f>
        <v>Non-recurring revenue</v>
      </c>
      <c r="B63" s="79"/>
      <c r="C63" s="93">
        <f>C87</f>
        <v>0</v>
      </c>
      <c r="D63" s="93">
        <f>D87</f>
        <v>0</v>
      </c>
      <c r="E63" s="93">
        <f>E87</f>
        <v>0</v>
      </c>
      <c r="F63" s="93">
        <f>F87</f>
        <v>0</v>
      </c>
      <c r="G63" s="93">
        <f>G87</f>
        <v>0</v>
      </c>
      <c r="H63" s="45"/>
      <c r="I63" s="45"/>
      <c r="J63" s="45"/>
      <c r="K63" s="45"/>
    </row>
    <row r="64" spans="1:11" s="19" customFormat="1" ht="11.25">
      <c r="A64" s="79" t="str">
        <f>A59</f>
        <v>Recurring revenue</v>
      </c>
      <c r="B64" s="79"/>
      <c r="C64" s="94">
        <f>C94</f>
        <v>0</v>
      </c>
      <c r="D64" s="94">
        <f>D94</f>
        <v>25</v>
      </c>
      <c r="E64" s="94">
        <f>E94</f>
        <v>50</v>
      </c>
      <c r="F64" s="94">
        <f>F94</f>
        <v>75</v>
      </c>
      <c r="G64" s="94">
        <f>G94</f>
        <v>100</v>
      </c>
      <c r="H64" s="21"/>
      <c r="I64" s="21"/>
      <c r="J64" s="21"/>
      <c r="K64" s="21"/>
    </row>
    <row r="65" spans="1:11" s="29" customFormat="1" ht="15">
      <c r="A65" s="92" t="s">
        <v>11</v>
      </c>
      <c r="B65" s="92"/>
      <c r="C65" s="98">
        <f>SUM(C63:C64)</f>
        <v>0</v>
      </c>
      <c r="D65" s="98">
        <f>SUM(D63:D64)</f>
        <v>25</v>
      </c>
      <c r="E65" s="98">
        <f>SUM(E63:E64)</f>
        <v>50</v>
      </c>
      <c r="F65" s="98">
        <f>SUM(F63:F64)</f>
        <v>75</v>
      </c>
      <c r="G65" s="98">
        <f>SUM(G63:G64)</f>
        <v>100</v>
      </c>
      <c r="H65" s="50"/>
      <c r="I65" s="50"/>
      <c r="J65" s="50"/>
      <c r="K65" s="50"/>
    </row>
    <row r="66" spans="1:11" s="14" customFormat="1" ht="14.25">
      <c r="A66" s="84"/>
      <c r="B66" s="84"/>
      <c r="C66" s="98"/>
      <c r="D66" s="98"/>
      <c r="E66" s="98"/>
      <c r="F66" s="98"/>
      <c r="G66" s="98"/>
      <c r="H66" s="37"/>
      <c r="I66" s="37"/>
      <c r="J66" s="37"/>
      <c r="K66" s="37"/>
    </row>
    <row r="67" spans="1:11" s="14" customFormat="1" ht="14.25">
      <c r="A67" s="12" t="str">
        <f>A8</f>
        <v>Item 3</v>
      </c>
      <c r="B67" s="12"/>
      <c r="C67" s="97"/>
      <c r="D67" s="97"/>
      <c r="E67" s="97"/>
      <c r="F67" s="97"/>
      <c r="G67" s="97"/>
      <c r="H67" s="37"/>
      <c r="I67" s="37"/>
      <c r="J67" s="37"/>
      <c r="K67" s="37"/>
    </row>
    <row r="68" spans="1:11" s="19" customFormat="1" ht="11.25">
      <c r="A68" s="79" t="str">
        <f>A58</f>
        <v>Non-recurring revenue</v>
      </c>
      <c r="B68" s="79"/>
      <c r="C68" s="93">
        <f>C88</f>
        <v>0</v>
      </c>
      <c r="D68" s="93">
        <f>D88</f>
        <v>0</v>
      </c>
      <c r="E68" s="93">
        <f>E88</f>
        <v>0</v>
      </c>
      <c r="F68" s="93">
        <f>F88</f>
        <v>0</v>
      </c>
      <c r="G68" s="93">
        <f>G88</f>
        <v>0</v>
      </c>
      <c r="H68" s="21"/>
      <c r="I68" s="21"/>
      <c r="J68" s="21"/>
      <c r="K68" s="21"/>
    </row>
    <row r="69" spans="1:7" s="78" customFormat="1" ht="11.25">
      <c r="A69" s="79" t="str">
        <f>A59</f>
        <v>Recurring revenue</v>
      </c>
      <c r="B69" s="79"/>
      <c r="C69" s="94">
        <f>C95</f>
        <v>0</v>
      </c>
      <c r="D69" s="94">
        <f>D95</f>
        <v>0</v>
      </c>
      <c r="E69" s="94">
        <f>E95</f>
        <v>0</v>
      </c>
      <c r="F69" s="94">
        <f>F95</f>
        <v>0</v>
      </c>
      <c r="G69" s="94">
        <f>G95</f>
        <v>0</v>
      </c>
    </row>
    <row r="70" spans="1:11" s="14" customFormat="1" ht="14.25">
      <c r="A70" s="77" t="s">
        <v>11</v>
      </c>
      <c r="B70" s="77"/>
      <c r="C70" s="98">
        <f>SUM(C68:C69)</f>
        <v>0</v>
      </c>
      <c r="D70" s="98">
        <f>SUM(D68:D69)</f>
        <v>0</v>
      </c>
      <c r="E70" s="98">
        <f>SUM(E68:E69)</f>
        <v>0</v>
      </c>
      <c r="F70" s="98">
        <f>SUM(F68:F69)</f>
        <v>0</v>
      </c>
      <c r="G70" s="98">
        <f>SUM(G68:G69)</f>
        <v>0</v>
      </c>
      <c r="H70" s="37"/>
      <c r="I70" s="37"/>
      <c r="J70" s="37"/>
      <c r="K70" s="37"/>
    </row>
    <row r="71" spans="1:7" ht="12.75">
      <c r="A71" s="77"/>
      <c r="B71" s="77"/>
      <c r="C71" s="98"/>
      <c r="D71" s="98"/>
      <c r="E71" s="98"/>
      <c r="F71" s="98"/>
      <c r="G71" s="98"/>
    </row>
    <row r="72" spans="1:11" s="29" customFormat="1" ht="15">
      <c r="A72" s="12" t="str">
        <f>A9</f>
        <v>Item 4</v>
      </c>
      <c r="B72" s="12"/>
      <c r="C72" s="97"/>
      <c r="D72" s="97"/>
      <c r="E72" s="97"/>
      <c r="F72" s="97"/>
      <c r="G72" s="97"/>
      <c r="H72" s="50"/>
      <c r="I72" s="50"/>
      <c r="J72" s="50"/>
      <c r="K72" s="50"/>
    </row>
    <row r="73" spans="1:7" s="78" customFormat="1" ht="11.25">
      <c r="A73" s="79" t="str">
        <f>A58</f>
        <v>Non-recurring revenue</v>
      </c>
      <c r="B73" s="79"/>
      <c r="C73" s="93">
        <f>C89</f>
        <v>0</v>
      </c>
      <c r="D73" s="93">
        <f>D89</f>
        <v>0</v>
      </c>
      <c r="E73" s="93">
        <f>E89</f>
        <v>0</v>
      </c>
      <c r="F73" s="93">
        <f>F89</f>
        <v>0</v>
      </c>
      <c r="G73" s="93">
        <f>G89</f>
        <v>0</v>
      </c>
    </row>
    <row r="74" spans="1:11" s="42" customFormat="1" ht="11.25">
      <c r="A74" s="79" t="str">
        <f>A59</f>
        <v>Recurring revenue</v>
      </c>
      <c r="B74" s="79"/>
      <c r="C74" s="94">
        <f>C96</f>
        <v>0</v>
      </c>
      <c r="D74" s="94">
        <f>D96</f>
        <v>0</v>
      </c>
      <c r="E74" s="94">
        <f>E96</f>
        <v>0</v>
      </c>
      <c r="F74" s="94">
        <f>F96</f>
        <v>0</v>
      </c>
      <c r="G74" s="94">
        <f>G96</f>
        <v>0</v>
      </c>
      <c r="H74" s="45"/>
      <c r="I74" s="45"/>
      <c r="J74" s="45"/>
      <c r="K74" s="45"/>
    </row>
    <row r="75" spans="1:11" s="19" customFormat="1" ht="11.25">
      <c r="A75" s="79"/>
      <c r="B75" s="79"/>
      <c r="C75" s="93">
        <f>SUM(C73:C74)</f>
        <v>0</v>
      </c>
      <c r="D75" s="93">
        <f>SUM(D73:D74)</f>
        <v>0</v>
      </c>
      <c r="E75" s="93">
        <f>SUM(E73:E74)</f>
        <v>0</v>
      </c>
      <c r="F75" s="93">
        <f>SUM(F73:F74)</f>
        <v>0</v>
      </c>
      <c r="G75" s="93">
        <f>SUM(G73:G74)</f>
        <v>0</v>
      </c>
      <c r="H75" s="21"/>
      <c r="I75" s="21"/>
      <c r="J75" s="21"/>
      <c r="K75" s="21"/>
    </row>
    <row r="76" spans="1:11" s="19" customFormat="1" ht="11.25">
      <c r="A76" s="79"/>
      <c r="B76" s="79"/>
      <c r="C76" s="93"/>
      <c r="D76" s="93"/>
      <c r="E76" s="93"/>
      <c r="F76" s="93"/>
      <c r="G76" s="93"/>
      <c r="H76" s="21"/>
      <c r="I76" s="21"/>
      <c r="J76" s="21"/>
      <c r="K76" s="21"/>
    </row>
    <row r="77" spans="1:11" s="29" customFormat="1" ht="15">
      <c r="A77" s="12" t="str">
        <f>A10</f>
        <v>Total</v>
      </c>
      <c r="B77" s="12"/>
      <c r="C77" s="97"/>
      <c r="D77" s="97"/>
      <c r="E77" s="97"/>
      <c r="F77" s="97"/>
      <c r="G77" s="97"/>
      <c r="H77" s="50"/>
      <c r="I77" s="50"/>
      <c r="J77" s="50"/>
      <c r="K77" s="50"/>
    </row>
    <row r="78" spans="1:7" s="78" customFormat="1" ht="11.25">
      <c r="A78" s="79" t="str">
        <f>A63</f>
        <v>Non-recurring revenue</v>
      </c>
      <c r="B78" s="79"/>
      <c r="C78" s="93">
        <f aca="true" t="shared" si="5" ref="C78:G79">C58+C63+C68+C73</f>
        <v>0</v>
      </c>
      <c r="D78" s="93">
        <f t="shared" si="5"/>
        <v>0</v>
      </c>
      <c r="E78" s="93">
        <f t="shared" si="5"/>
        <v>0</v>
      </c>
      <c r="F78" s="93">
        <f t="shared" si="5"/>
        <v>0</v>
      </c>
      <c r="G78" s="93">
        <f t="shared" si="5"/>
        <v>0</v>
      </c>
    </row>
    <row r="79" spans="1:11" s="42" customFormat="1" ht="11.25">
      <c r="A79" s="79" t="str">
        <f>A64</f>
        <v>Recurring revenue</v>
      </c>
      <c r="B79" s="79"/>
      <c r="C79" s="94">
        <f t="shared" si="5"/>
        <v>0</v>
      </c>
      <c r="D79" s="94">
        <f t="shared" si="5"/>
        <v>50</v>
      </c>
      <c r="E79" s="94">
        <f t="shared" si="5"/>
        <v>100</v>
      </c>
      <c r="F79" s="94">
        <f t="shared" si="5"/>
        <v>150</v>
      </c>
      <c r="G79" s="94">
        <f t="shared" si="5"/>
        <v>200</v>
      </c>
      <c r="H79" s="45"/>
      <c r="I79" s="45"/>
      <c r="J79" s="45"/>
      <c r="K79" s="45"/>
    </row>
    <row r="80" spans="1:7" ht="12.75">
      <c r="A80" s="124"/>
      <c r="B80" s="77"/>
      <c r="C80" s="98">
        <f>SUM(C78:C79)</f>
        <v>0</v>
      </c>
      <c r="D80" s="98">
        <f>SUM(D78:D79)</f>
        <v>50</v>
      </c>
      <c r="E80" s="98">
        <f>SUM(E78:E79)</f>
        <v>100</v>
      </c>
      <c r="F80" s="98">
        <f>SUM(F78:F79)</f>
        <v>150</v>
      </c>
      <c r="G80" s="98">
        <f>SUM(G78:G79)</f>
        <v>200</v>
      </c>
    </row>
    <row r="81" spans="1:11" s="14" customFormat="1" ht="18">
      <c r="A81" s="5" t="str">
        <f>A1</f>
        <v>ABC Company Inc</v>
      </c>
      <c r="B81" s="5"/>
      <c r="C81" s="212"/>
      <c r="D81" s="212"/>
      <c r="E81" s="212"/>
      <c r="F81" s="212"/>
      <c r="G81" s="212"/>
      <c r="H81" s="37"/>
      <c r="I81" s="37"/>
      <c r="J81" s="37"/>
      <c r="K81" s="37"/>
    </row>
    <row r="82" spans="1:11" s="14" customFormat="1" ht="15.75">
      <c r="A82" s="162" t="str">
        <f>A2</f>
        <v>Revenue 2</v>
      </c>
      <c r="B82" s="12"/>
      <c r="C82" s="213"/>
      <c r="D82" s="213"/>
      <c r="E82" s="213"/>
      <c r="F82" s="213"/>
      <c r="G82" s="213"/>
      <c r="H82" s="37"/>
      <c r="I82" s="37"/>
      <c r="J82" s="37"/>
      <c r="K82" s="37"/>
    </row>
    <row r="83" spans="1:11" s="14" customFormat="1" ht="14.25">
      <c r="A83" s="12" t="s">
        <v>135</v>
      </c>
      <c r="B83" s="12"/>
      <c r="C83" s="213"/>
      <c r="D83" s="213"/>
      <c r="E83" s="213"/>
      <c r="F83" s="213"/>
      <c r="G83" s="213"/>
      <c r="H83" s="37"/>
      <c r="I83" s="37"/>
      <c r="J83" s="37"/>
      <c r="K83" s="37"/>
    </row>
    <row r="84" spans="1:7" ht="12.75">
      <c r="A84" s="12"/>
      <c r="B84" s="12"/>
      <c r="C84" s="213"/>
      <c r="D84" s="213"/>
      <c r="E84" s="213"/>
      <c r="F84" s="213"/>
      <c r="G84" s="213"/>
    </row>
    <row r="85" spans="1:11" s="14" customFormat="1" ht="12.75">
      <c r="A85" s="12" t="s">
        <v>129</v>
      </c>
      <c r="B85" s="12"/>
      <c r="C85" s="211" t="str">
        <f>C5</f>
        <v>2000/2001</v>
      </c>
      <c r="D85" s="211" t="str">
        <f>D5</f>
        <v>2001/2002</v>
      </c>
      <c r="E85" s="211" t="str">
        <f>E5</f>
        <v>2002/2003</v>
      </c>
      <c r="F85" s="211" t="str">
        <f>F5</f>
        <v>2003/2004</v>
      </c>
      <c r="G85" s="211" t="str">
        <f>G5</f>
        <v>2004/2005</v>
      </c>
      <c r="H85" s="16"/>
      <c r="I85" s="16"/>
      <c r="J85" s="16"/>
      <c r="K85" s="16"/>
    </row>
    <row r="86" spans="1:7" ht="12.75">
      <c r="A86" s="84" t="str">
        <f>A6</f>
        <v>Item 1</v>
      </c>
      <c r="B86" s="12"/>
      <c r="C86" s="217">
        <f>Assumptions!C94*'Business activity'!C13</f>
        <v>0</v>
      </c>
      <c r="D86" s="217">
        <f>Assumptions!D94*'Business activity'!D13</f>
        <v>0</v>
      </c>
      <c r="E86" s="217">
        <f>Assumptions!E94*'Business activity'!E13</f>
        <v>0</v>
      </c>
      <c r="F86" s="217">
        <f>Assumptions!F94*'Business activity'!F13</f>
        <v>0</v>
      </c>
      <c r="G86" s="217">
        <f>Assumptions!G94*'Business activity'!G13</f>
        <v>0</v>
      </c>
    </row>
    <row r="87" spans="1:11" s="29" customFormat="1" ht="12.75">
      <c r="A87" s="84" t="str">
        <f>A7</f>
        <v>Item 2</v>
      </c>
      <c r="B87" s="84"/>
      <c r="C87" s="217">
        <f>Assumptions!C95*'Business activity'!C14</f>
        <v>0</v>
      </c>
      <c r="D87" s="217">
        <f>Assumptions!D95*'Business activity'!D14</f>
        <v>0</v>
      </c>
      <c r="E87" s="217">
        <f>Assumptions!E95*'Business activity'!E14</f>
        <v>0</v>
      </c>
      <c r="F87" s="217">
        <f>Assumptions!F95*'Business activity'!F14</f>
        <v>0</v>
      </c>
      <c r="G87" s="217">
        <f>Assumptions!G95*'Business activity'!G14</f>
        <v>0</v>
      </c>
      <c r="H87" s="30"/>
      <c r="I87" s="30"/>
      <c r="J87" s="30"/>
      <c r="K87" s="30"/>
    </row>
    <row r="88" spans="1:11" s="14" customFormat="1" ht="12.75">
      <c r="A88" s="84" t="str">
        <f>A8</f>
        <v>Item 3</v>
      </c>
      <c r="B88" s="84"/>
      <c r="C88" s="217">
        <f>Assumptions!C96*'Business activity'!C15</f>
        <v>0</v>
      </c>
      <c r="D88" s="217">
        <f>Assumptions!D96*'Business activity'!D15</f>
        <v>0</v>
      </c>
      <c r="E88" s="217">
        <f>Assumptions!E96*'Business activity'!E15</f>
        <v>0</v>
      </c>
      <c r="F88" s="217">
        <f>Assumptions!F96*'Business activity'!F15</f>
        <v>0</v>
      </c>
      <c r="G88" s="217">
        <f>Assumptions!G96*'Business activity'!G15</f>
        <v>0</v>
      </c>
      <c r="H88" s="16"/>
      <c r="I88" s="16"/>
      <c r="J88" s="16"/>
      <c r="K88" s="16"/>
    </row>
    <row r="89" spans="1:11" s="14" customFormat="1" ht="12.75">
      <c r="A89" s="84" t="str">
        <f>A9</f>
        <v>Item 4</v>
      </c>
      <c r="B89" s="84"/>
      <c r="C89" s="218">
        <f>Assumptions!C97*'Business activity'!C16</f>
        <v>0</v>
      </c>
      <c r="D89" s="218">
        <f>Assumptions!D97*'Business activity'!D16</f>
        <v>0</v>
      </c>
      <c r="E89" s="218">
        <f>Assumptions!E97*'Business activity'!E16</f>
        <v>0</v>
      </c>
      <c r="F89" s="218">
        <f>Assumptions!F97*'Business activity'!F16</f>
        <v>0</v>
      </c>
      <c r="G89" s="218">
        <f>Assumptions!G97*'Business activity'!G16</f>
        <v>0</v>
      </c>
      <c r="H89" s="16"/>
      <c r="I89" s="16"/>
      <c r="J89" s="16"/>
      <c r="K89" s="16"/>
    </row>
    <row r="90" spans="1:7" ht="12.75">
      <c r="A90" s="83" t="s">
        <v>11</v>
      </c>
      <c r="B90" s="83"/>
      <c r="C90" s="217">
        <f>SUM(C86:C89)</f>
        <v>0</v>
      </c>
      <c r="D90" s="217">
        <f>SUM(D86:D89)</f>
        <v>0</v>
      </c>
      <c r="E90" s="217">
        <f>SUM(E86:E89)</f>
        <v>0</v>
      </c>
      <c r="F90" s="217">
        <f>SUM(F86:F89)</f>
        <v>0</v>
      </c>
      <c r="G90" s="217">
        <f>SUM(G86:G89)</f>
        <v>0</v>
      </c>
    </row>
    <row r="91" spans="1:11" s="14" customFormat="1" ht="12.75">
      <c r="A91" s="84"/>
      <c r="B91" s="84"/>
      <c r="C91" s="83"/>
      <c r="D91" s="83"/>
      <c r="E91" s="83"/>
      <c r="F91" s="83"/>
      <c r="G91" s="83"/>
      <c r="H91" s="16"/>
      <c r="I91" s="16"/>
      <c r="J91" s="16"/>
      <c r="K91" s="16"/>
    </row>
    <row r="92" spans="1:7" ht="12.75">
      <c r="A92" s="12" t="s">
        <v>127</v>
      </c>
      <c r="B92" s="12"/>
      <c r="C92" s="92"/>
      <c r="D92" s="92"/>
      <c r="E92" s="92"/>
      <c r="F92" s="92"/>
      <c r="G92" s="92"/>
    </row>
    <row r="93" spans="1:7" ht="12.75">
      <c r="A93" s="84" t="str">
        <f>A86</f>
        <v>Item 1</v>
      </c>
      <c r="B93" s="84"/>
      <c r="C93" s="217">
        <f>(Assumptions!C100*'Business activity'!B60)+('Business activity'!C13*Assumptions!C100*Assumptions!C$47)</f>
        <v>0</v>
      </c>
      <c r="D93" s="217">
        <f>(Assumptions!D100*'Business activity'!C60)+('Business activity'!D13*Assumptions!D100*Assumptions!D$47)</f>
        <v>25</v>
      </c>
      <c r="E93" s="217">
        <f>(Assumptions!E100*'Business activity'!D60)+('Business activity'!E13*Assumptions!E100*Assumptions!E$47)</f>
        <v>50</v>
      </c>
      <c r="F93" s="217">
        <f>(Assumptions!F100*'Business activity'!E60)+('Business activity'!F13*Assumptions!F100*Assumptions!F$47)</f>
        <v>75</v>
      </c>
      <c r="G93" s="217">
        <f>(Assumptions!G100*'Business activity'!F60)+('Business activity'!G13*Assumptions!G100*Assumptions!G$47)</f>
        <v>100</v>
      </c>
    </row>
    <row r="94" spans="1:7" ht="12.75">
      <c r="A94" s="84" t="str">
        <f>A87</f>
        <v>Item 2</v>
      </c>
      <c r="B94" s="84"/>
      <c r="C94" s="217">
        <f>(Assumptions!C101*'Business activity'!B61)+('Business activity'!C14*Assumptions!C101*Assumptions!C$47)</f>
        <v>0</v>
      </c>
      <c r="D94" s="217">
        <f>(Assumptions!D101*'Business activity'!C61)+('Business activity'!D14*Assumptions!D101*Assumptions!D$47)</f>
        <v>25</v>
      </c>
      <c r="E94" s="217">
        <f>(Assumptions!E101*'Business activity'!D61)+('Business activity'!E14*Assumptions!E101*Assumptions!E$47)</f>
        <v>50</v>
      </c>
      <c r="F94" s="217">
        <f>(Assumptions!F101*'Business activity'!E61)+('Business activity'!F14*Assumptions!F101*Assumptions!F$47)</f>
        <v>75</v>
      </c>
      <c r="G94" s="217">
        <f>(Assumptions!G101*'Business activity'!F61)+('Business activity'!G14*Assumptions!G101*Assumptions!G$47)</f>
        <v>100</v>
      </c>
    </row>
    <row r="95" spans="1:7" ht="12.75">
      <c r="A95" s="84" t="str">
        <f>A88</f>
        <v>Item 3</v>
      </c>
      <c r="B95" s="84"/>
      <c r="C95" s="217">
        <f>(Assumptions!C102*'Business activity'!B62)+('Business activity'!C15*Assumptions!C102*Assumptions!C$47)</f>
        <v>0</v>
      </c>
      <c r="D95" s="217">
        <f>(Assumptions!D102*'Business activity'!C62)+('Business activity'!D15*Assumptions!D102*Assumptions!D$47)</f>
        <v>0</v>
      </c>
      <c r="E95" s="217">
        <f>(Assumptions!E102*'Business activity'!D62)+('Business activity'!E15*Assumptions!E102*Assumptions!E$47)</f>
        <v>0</v>
      </c>
      <c r="F95" s="217">
        <f>(Assumptions!F102*'Business activity'!E62)+('Business activity'!F15*Assumptions!F102*Assumptions!F$47)</f>
        <v>0</v>
      </c>
      <c r="G95" s="217">
        <f>(Assumptions!G102*'Business activity'!F62)+('Business activity'!G15*Assumptions!G102*Assumptions!G$47)</f>
        <v>0</v>
      </c>
    </row>
    <row r="96" spans="1:7" ht="12.75">
      <c r="A96" s="84" t="str">
        <f>A89</f>
        <v>Item 4</v>
      </c>
      <c r="B96" s="84"/>
      <c r="C96" s="218">
        <f>(Assumptions!C103*'Business activity'!B63)+('Business activity'!C16*Assumptions!C103*Assumptions!C$47)</f>
        <v>0</v>
      </c>
      <c r="D96" s="218">
        <f>(Assumptions!D103*'Business activity'!C63)+('Business activity'!D16*Assumptions!D103*Assumptions!D$47)</f>
        <v>0</v>
      </c>
      <c r="E96" s="218">
        <f>(Assumptions!E103*'Business activity'!D63)+('Business activity'!E16*Assumptions!E103*Assumptions!E$47)</f>
        <v>0</v>
      </c>
      <c r="F96" s="218">
        <f>(Assumptions!F103*'Business activity'!E63)+('Business activity'!F16*Assumptions!F103*Assumptions!F$47)</f>
        <v>0</v>
      </c>
      <c r="G96" s="218">
        <f>(Assumptions!G103*'Business activity'!F63)+('Business activity'!G16*Assumptions!G103*Assumptions!G$47)</f>
        <v>0</v>
      </c>
    </row>
    <row r="97" spans="1:7" ht="12.75">
      <c r="A97" s="83" t="s">
        <v>11</v>
      </c>
      <c r="B97" s="83"/>
      <c r="C97" s="217">
        <f>SUM(C93:C96)</f>
        <v>0</v>
      </c>
      <c r="D97" s="217">
        <f>SUM(D93:D96)</f>
        <v>50</v>
      </c>
      <c r="E97" s="217">
        <f>SUM(E93:E96)</f>
        <v>100</v>
      </c>
      <c r="F97" s="217">
        <f>SUM(F93:F96)</f>
        <v>150</v>
      </c>
      <c r="G97" s="217">
        <f>SUM(G93:G96)</f>
        <v>200</v>
      </c>
    </row>
    <row r="98" spans="1:7" ht="12.75">
      <c r="A98" s="84"/>
      <c r="B98" s="84"/>
      <c r="C98" s="83"/>
      <c r="D98" s="83"/>
      <c r="E98" s="83"/>
      <c r="F98" s="83"/>
      <c r="G98" s="83"/>
    </row>
    <row r="99" spans="1:7" ht="12.75">
      <c r="A99" s="12" t="str">
        <f>A10</f>
        <v>Total</v>
      </c>
      <c r="B99" s="12"/>
      <c r="C99" s="92"/>
      <c r="D99" s="92"/>
      <c r="E99" s="92"/>
      <c r="F99" s="92"/>
      <c r="G99" s="92"/>
    </row>
    <row r="100" spans="1:7" ht="12.75">
      <c r="A100" s="84" t="str">
        <f>A86</f>
        <v>Item 1</v>
      </c>
      <c r="B100" s="84"/>
      <c r="C100" s="217">
        <f aca="true" t="shared" si="6" ref="C100:G103">C86+C93</f>
        <v>0</v>
      </c>
      <c r="D100" s="217">
        <f t="shared" si="6"/>
        <v>25</v>
      </c>
      <c r="E100" s="217">
        <f t="shared" si="6"/>
        <v>50</v>
      </c>
      <c r="F100" s="217">
        <f t="shared" si="6"/>
        <v>75</v>
      </c>
      <c r="G100" s="217">
        <f t="shared" si="6"/>
        <v>100</v>
      </c>
    </row>
    <row r="101" spans="1:7" ht="12.75">
      <c r="A101" s="84" t="str">
        <f>A87</f>
        <v>Item 2</v>
      </c>
      <c r="B101" s="84"/>
      <c r="C101" s="217">
        <f t="shared" si="6"/>
        <v>0</v>
      </c>
      <c r="D101" s="217">
        <f t="shared" si="6"/>
        <v>25</v>
      </c>
      <c r="E101" s="217">
        <f t="shared" si="6"/>
        <v>50</v>
      </c>
      <c r="F101" s="217">
        <f t="shared" si="6"/>
        <v>75</v>
      </c>
      <c r="G101" s="217">
        <f t="shared" si="6"/>
        <v>100</v>
      </c>
    </row>
    <row r="102" spans="1:7" ht="12.75">
      <c r="A102" s="84" t="str">
        <f>A88</f>
        <v>Item 3</v>
      </c>
      <c r="B102" s="84"/>
      <c r="C102" s="217">
        <f t="shared" si="6"/>
        <v>0</v>
      </c>
      <c r="D102" s="217">
        <f t="shared" si="6"/>
        <v>0</v>
      </c>
      <c r="E102" s="217">
        <f t="shared" si="6"/>
        <v>0</v>
      </c>
      <c r="F102" s="217">
        <f t="shared" si="6"/>
        <v>0</v>
      </c>
      <c r="G102" s="217">
        <f t="shared" si="6"/>
        <v>0</v>
      </c>
    </row>
    <row r="103" spans="1:7" ht="12.75">
      <c r="A103" s="84" t="str">
        <f>A89</f>
        <v>Item 4</v>
      </c>
      <c r="B103" s="84"/>
      <c r="C103" s="218">
        <f t="shared" si="6"/>
        <v>0</v>
      </c>
      <c r="D103" s="218">
        <f t="shared" si="6"/>
        <v>0</v>
      </c>
      <c r="E103" s="218">
        <f t="shared" si="6"/>
        <v>0</v>
      </c>
      <c r="F103" s="218">
        <f t="shared" si="6"/>
        <v>0</v>
      </c>
      <c r="G103" s="218">
        <f t="shared" si="6"/>
        <v>0</v>
      </c>
    </row>
    <row r="104" spans="1:7" ht="12.75">
      <c r="A104" s="83" t="s">
        <v>11</v>
      </c>
      <c r="B104" s="83"/>
      <c r="C104" s="217">
        <f>SUM(C100:C103)</f>
        <v>0</v>
      </c>
      <c r="D104" s="217">
        <f>SUM(D100:D103)</f>
        <v>50</v>
      </c>
      <c r="E104" s="217">
        <f>SUM(E100:E103)</f>
        <v>100</v>
      </c>
      <c r="F104" s="217">
        <f>SUM(F100:F103)</f>
        <v>150</v>
      </c>
      <c r="G104" s="217">
        <f>SUM(G100:G103)</f>
        <v>200</v>
      </c>
    </row>
    <row r="105" spans="1:11" s="14" customFormat="1" ht="12.75">
      <c r="A105" s="12"/>
      <c r="B105" s="12"/>
      <c r="C105" s="213"/>
      <c r="D105" s="213"/>
      <c r="E105" s="213"/>
      <c r="F105" s="213"/>
      <c r="G105" s="213"/>
      <c r="H105" s="16"/>
      <c r="I105" s="16"/>
      <c r="J105" s="16"/>
      <c r="K105" s="16"/>
    </row>
    <row r="106" spans="1:7" ht="12.75">
      <c r="A106" s="12" t="s">
        <v>138</v>
      </c>
      <c r="B106" s="12"/>
      <c r="C106" s="92"/>
      <c r="D106" s="92"/>
      <c r="E106" s="92"/>
      <c r="F106" s="92"/>
      <c r="G106" s="92"/>
    </row>
    <row r="107" spans="1:7" ht="12.75">
      <c r="A107" s="84" t="str">
        <f>A100</f>
        <v>Item 1</v>
      </c>
      <c r="B107" s="84"/>
      <c r="C107" s="217">
        <f>Assumptions!C106*C86</f>
        <v>0</v>
      </c>
      <c r="D107" s="217">
        <f>Assumptions!D106*D86</f>
        <v>0</v>
      </c>
      <c r="E107" s="217">
        <f>Assumptions!E106*E86</f>
        <v>0</v>
      </c>
      <c r="F107" s="217">
        <f>Assumptions!F106*F86</f>
        <v>0</v>
      </c>
      <c r="G107" s="217">
        <f>Assumptions!G106*G86</f>
        <v>0</v>
      </c>
    </row>
    <row r="108" spans="1:7" ht="12.75">
      <c r="A108" s="84" t="str">
        <f>A101</f>
        <v>Item 2</v>
      </c>
      <c r="B108" s="84"/>
      <c r="C108" s="217">
        <f>Assumptions!C107*C87</f>
        <v>0</v>
      </c>
      <c r="D108" s="217">
        <f>Assumptions!D107*D87</f>
        <v>0</v>
      </c>
      <c r="E108" s="217">
        <f>Assumptions!E107*E87</f>
        <v>0</v>
      </c>
      <c r="F108" s="217">
        <f>Assumptions!F107*F87</f>
        <v>0</v>
      </c>
      <c r="G108" s="217">
        <f>Assumptions!G107*G87</f>
        <v>0</v>
      </c>
    </row>
    <row r="109" spans="1:7" ht="12.75">
      <c r="A109" s="84" t="str">
        <f>A102</f>
        <v>Item 3</v>
      </c>
      <c r="B109" s="84"/>
      <c r="C109" s="217">
        <f>Assumptions!C108*C88</f>
        <v>0</v>
      </c>
      <c r="D109" s="217">
        <f>Assumptions!D108*D88</f>
        <v>0</v>
      </c>
      <c r="E109" s="217">
        <f>Assumptions!E108*E88</f>
        <v>0</v>
      </c>
      <c r="F109" s="217">
        <f>Assumptions!F108*F88</f>
        <v>0</v>
      </c>
      <c r="G109" s="217">
        <f>Assumptions!G108*G88</f>
        <v>0</v>
      </c>
    </row>
    <row r="110" spans="1:7" ht="12.75">
      <c r="A110" s="84" t="str">
        <f>A103</f>
        <v>Item 4</v>
      </c>
      <c r="B110" s="84"/>
      <c r="C110" s="218">
        <f>Assumptions!C109*C89</f>
        <v>0</v>
      </c>
      <c r="D110" s="218">
        <f>Assumptions!D109*D89</f>
        <v>0</v>
      </c>
      <c r="E110" s="218">
        <f>Assumptions!E109*E89</f>
        <v>0</v>
      </c>
      <c r="F110" s="218">
        <f>Assumptions!F109*F89</f>
        <v>0</v>
      </c>
      <c r="G110" s="218">
        <f>Assumptions!G109*G89</f>
        <v>0</v>
      </c>
    </row>
    <row r="111" spans="1:7" ht="12.75">
      <c r="A111" s="83" t="s">
        <v>11</v>
      </c>
      <c r="B111" s="83"/>
      <c r="C111" s="217">
        <f>SUM(C107:C110)</f>
        <v>0</v>
      </c>
      <c r="D111" s="217">
        <f>SUM(D107:D110)</f>
        <v>0</v>
      </c>
      <c r="E111" s="217">
        <f>SUM(E107:E110)</f>
        <v>0</v>
      </c>
      <c r="F111" s="217">
        <f>SUM(F107:F110)</f>
        <v>0</v>
      </c>
      <c r="G111" s="217">
        <f>SUM(G107:G110)</f>
        <v>0</v>
      </c>
    </row>
    <row r="112" spans="1:7" ht="12.75">
      <c r="A112" s="83"/>
      <c r="B112" s="83"/>
      <c r="C112" s="217"/>
      <c r="D112" s="217"/>
      <c r="E112" s="217"/>
      <c r="F112" s="217"/>
      <c r="G112" s="217"/>
    </row>
    <row r="113" spans="1:7" ht="12.75">
      <c r="A113" s="12" t="s">
        <v>137</v>
      </c>
      <c r="B113" s="12"/>
      <c r="C113" s="92"/>
      <c r="D113" s="92"/>
      <c r="E113" s="92"/>
      <c r="F113" s="92"/>
      <c r="G113" s="92"/>
    </row>
    <row r="114" spans="1:7" ht="14.25" customHeight="1">
      <c r="A114" s="84" t="str">
        <f>A107</f>
        <v>Item 1</v>
      </c>
      <c r="B114" s="84"/>
      <c r="C114" s="217">
        <f>Assumptions!C112*C93</f>
        <v>0</v>
      </c>
      <c r="D114" s="217">
        <f>Assumptions!D112*D93</f>
        <v>5</v>
      </c>
      <c r="E114" s="217">
        <f>Assumptions!E112*E93</f>
        <v>10</v>
      </c>
      <c r="F114" s="217">
        <f>Assumptions!F112*F93</f>
        <v>15</v>
      </c>
      <c r="G114" s="217">
        <f>Assumptions!G112*G93</f>
        <v>20</v>
      </c>
    </row>
    <row r="115" spans="1:7" ht="12.75">
      <c r="A115" s="84" t="str">
        <f>A108</f>
        <v>Item 2</v>
      </c>
      <c r="B115" s="84"/>
      <c r="C115" s="217">
        <f>Assumptions!C113*C94</f>
        <v>0</v>
      </c>
      <c r="D115" s="217">
        <f>Assumptions!D113*D94</f>
        <v>0</v>
      </c>
      <c r="E115" s="217">
        <f>Assumptions!E113*E94</f>
        <v>0</v>
      </c>
      <c r="F115" s="217">
        <f>Assumptions!F113*F94</f>
        <v>0</v>
      </c>
      <c r="G115" s="217">
        <f>Assumptions!G113*G94</f>
        <v>0</v>
      </c>
    </row>
    <row r="116" spans="1:7" ht="12.75">
      <c r="A116" s="84" t="str">
        <f>A109</f>
        <v>Item 3</v>
      </c>
      <c r="B116" s="84"/>
      <c r="C116" s="217">
        <f>Assumptions!C114*C95</f>
        <v>0</v>
      </c>
      <c r="D116" s="217">
        <f>Assumptions!D114*D95</f>
        <v>0</v>
      </c>
      <c r="E116" s="217">
        <f>Assumptions!E114*E95</f>
        <v>0</v>
      </c>
      <c r="F116" s="217">
        <f>Assumptions!F114*F95</f>
        <v>0</v>
      </c>
      <c r="G116" s="217">
        <f>Assumptions!G114*G95</f>
        <v>0</v>
      </c>
    </row>
    <row r="117" spans="1:7" ht="12.75">
      <c r="A117" s="84" t="str">
        <f>A110</f>
        <v>Item 4</v>
      </c>
      <c r="B117" s="84"/>
      <c r="C117" s="218">
        <f>Assumptions!C115*C96</f>
        <v>0</v>
      </c>
      <c r="D117" s="218">
        <f>Assumptions!D115*D96</f>
        <v>0</v>
      </c>
      <c r="E117" s="218">
        <f>Assumptions!E115*E96</f>
        <v>0</v>
      </c>
      <c r="F117" s="218">
        <f>Assumptions!F115*F96</f>
        <v>0</v>
      </c>
      <c r="G117" s="218">
        <f>Assumptions!G115*G96</f>
        <v>0</v>
      </c>
    </row>
    <row r="118" spans="1:7" ht="12.75">
      <c r="A118" s="83" t="s">
        <v>11</v>
      </c>
      <c r="B118" s="83"/>
      <c r="C118" s="217">
        <f>SUM(C114:C117)</f>
        <v>0</v>
      </c>
      <c r="D118" s="217">
        <f>SUM(D114:D117)</f>
        <v>5</v>
      </c>
      <c r="E118" s="217">
        <f>SUM(E114:E117)</f>
        <v>10</v>
      </c>
      <c r="F118" s="217">
        <f>SUM(F114:F117)</f>
        <v>15</v>
      </c>
      <c r="G118" s="217">
        <f>SUM(G114:G117)</f>
        <v>20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scale="97" r:id="rId1"/>
  <headerFooter alignWithMargins="0">
    <oddFooter>&amp;L&amp;B Confidential&amp;B&amp;C&amp;A&amp;RPage &amp;P</oddFooter>
  </headerFooter>
  <rowBreaks count="2" manualBreakCount="2">
    <brk id="52" max="6" man="1"/>
    <brk id="80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135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6.5" style="8" customWidth="1"/>
    <col min="2" max="2" width="5" style="8" customWidth="1"/>
    <col min="3" max="5" width="13.83203125" style="8" customWidth="1"/>
    <col min="6" max="6" width="14.5" style="8" customWidth="1"/>
    <col min="7" max="7" width="16.16015625" style="8" customWidth="1"/>
    <col min="8" max="18" width="11.83203125" style="8" customWidth="1"/>
    <col min="19" max="20" width="9.83203125" style="8" customWidth="1"/>
    <col min="21" max="22" width="11.83203125" style="8" customWidth="1"/>
    <col min="23" max="16384" width="9.33203125" style="8" customWidth="1"/>
  </cols>
  <sheetData>
    <row r="1" spans="1:2" ht="18">
      <c r="A1" s="2" t="str">
        <f>Assumptions!A1</f>
        <v>ABC Company Inc</v>
      </c>
      <c r="B1" s="73"/>
    </row>
    <row r="2" s="74" customFormat="1" ht="15.75">
      <c r="A2" s="1" t="str">
        <f>Assumptions!A41</f>
        <v>Revenue 3</v>
      </c>
    </row>
    <row r="3" s="74" customFormat="1" ht="15.75">
      <c r="A3" s="1" t="s">
        <v>131</v>
      </c>
    </row>
    <row r="4" ht="12.75">
      <c r="B4" s="76"/>
    </row>
    <row r="5" spans="1:7" s="78" customFormat="1" ht="11.25">
      <c r="A5" s="219" t="s">
        <v>128</v>
      </c>
      <c r="B5" s="219"/>
      <c r="C5" s="207" t="str">
        <f>Assumptions!C36</f>
        <v>2000/2001</v>
      </c>
      <c r="D5" s="207" t="str">
        <f>Assumptions!D36</f>
        <v>2001/2002</v>
      </c>
      <c r="E5" s="207" t="str">
        <f>Assumptions!E36</f>
        <v>2002/2003</v>
      </c>
      <c r="F5" s="207" t="str">
        <f>Assumptions!F36</f>
        <v>2003/2004</v>
      </c>
      <c r="G5" s="207" t="str">
        <f>Assumptions!G36</f>
        <v>2004/2005</v>
      </c>
    </row>
    <row r="6" spans="1:7" s="78" customFormat="1" ht="11.25">
      <c r="A6" s="79" t="str">
        <f>Assumptions!A121</f>
        <v>Item 1</v>
      </c>
      <c r="B6" s="79"/>
      <c r="C6" s="78">
        <f aca="true" t="shared" si="0" ref="C6:G10">C30+C38</f>
        <v>0</v>
      </c>
      <c r="D6" s="78">
        <f t="shared" si="0"/>
        <v>25</v>
      </c>
      <c r="E6" s="78">
        <f t="shared" si="0"/>
        <v>25</v>
      </c>
      <c r="F6" s="78">
        <f t="shared" si="0"/>
        <v>25</v>
      </c>
      <c r="G6" s="78">
        <f t="shared" si="0"/>
        <v>25</v>
      </c>
    </row>
    <row r="7" spans="1:7" s="78" customFormat="1" ht="11.25">
      <c r="A7" s="79" t="str">
        <f>Assumptions!A122</f>
        <v>Item 2</v>
      </c>
      <c r="B7" s="79"/>
      <c r="C7" s="78">
        <f t="shared" si="0"/>
        <v>0</v>
      </c>
      <c r="D7" s="78">
        <f t="shared" si="0"/>
        <v>0</v>
      </c>
      <c r="E7" s="78">
        <f t="shared" si="0"/>
        <v>50</v>
      </c>
      <c r="F7" s="78">
        <f t="shared" si="0"/>
        <v>50</v>
      </c>
      <c r="G7" s="78">
        <f t="shared" si="0"/>
        <v>50</v>
      </c>
    </row>
    <row r="8" spans="1:7" s="78" customFormat="1" ht="11.25">
      <c r="A8" s="79" t="str">
        <f>Assumptions!A123</f>
        <v>Item 3</v>
      </c>
      <c r="B8" s="79"/>
      <c r="C8" s="78">
        <f t="shared" si="0"/>
        <v>0</v>
      </c>
      <c r="D8" s="78">
        <f t="shared" si="0"/>
        <v>0</v>
      </c>
      <c r="E8" s="78">
        <f t="shared" si="0"/>
        <v>50</v>
      </c>
      <c r="F8" s="78">
        <f t="shared" si="0"/>
        <v>50</v>
      </c>
      <c r="G8" s="78">
        <f t="shared" si="0"/>
        <v>50</v>
      </c>
    </row>
    <row r="9" spans="1:7" s="78" customFormat="1" ht="11.25">
      <c r="A9" s="79" t="str">
        <f>Assumptions!A124</f>
        <v>Item 4</v>
      </c>
      <c r="B9" s="79"/>
      <c r="C9" s="78">
        <f t="shared" si="0"/>
        <v>0</v>
      </c>
      <c r="D9" s="78">
        <f t="shared" si="0"/>
        <v>0</v>
      </c>
      <c r="E9" s="78">
        <f t="shared" si="0"/>
        <v>50</v>
      </c>
      <c r="F9" s="78">
        <f t="shared" si="0"/>
        <v>50</v>
      </c>
      <c r="G9" s="78">
        <f t="shared" si="0"/>
        <v>50</v>
      </c>
    </row>
    <row r="10" spans="1:7" s="78" customFormat="1" ht="11.25">
      <c r="A10" s="79" t="str">
        <f>Assumptions!A125</f>
        <v>Item 5</v>
      </c>
      <c r="B10" s="79"/>
      <c r="C10" s="81">
        <f t="shared" si="0"/>
        <v>0</v>
      </c>
      <c r="D10" s="81">
        <f t="shared" si="0"/>
        <v>0</v>
      </c>
      <c r="E10" s="81">
        <f t="shared" si="0"/>
        <v>50</v>
      </c>
      <c r="F10" s="81">
        <f t="shared" si="0"/>
        <v>50</v>
      </c>
      <c r="G10" s="81">
        <f t="shared" si="0"/>
        <v>50</v>
      </c>
    </row>
    <row r="11" spans="1:7" s="78" customFormat="1" ht="11.25">
      <c r="A11" s="82" t="s">
        <v>11</v>
      </c>
      <c r="B11" s="79"/>
      <c r="C11" s="78">
        <f>SUM(C6:C10)</f>
        <v>0</v>
      </c>
      <c r="D11" s="78">
        <f>SUM(D6:D10)</f>
        <v>25</v>
      </c>
      <c r="E11" s="78">
        <f>SUM(E6:E10)</f>
        <v>225</v>
      </c>
      <c r="F11" s="78">
        <f>SUM(F6:F10)</f>
        <v>225</v>
      </c>
      <c r="G11" s="78">
        <f>SUM(G6:G10)</f>
        <v>225</v>
      </c>
    </row>
    <row r="12" s="78" customFormat="1" ht="11.25"/>
    <row r="13" spans="1:7" s="78" customFormat="1" ht="11.25">
      <c r="A13" s="219" t="s">
        <v>141</v>
      </c>
      <c r="B13" s="219"/>
      <c r="C13" s="207" t="str">
        <f>C5</f>
        <v>2000/2001</v>
      </c>
      <c r="D13" s="207" t="str">
        <f>D5</f>
        <v>2001/2002</v>
      </c>
      <c r="E13" s="207" t="str">
        <f>E5</f>
        <v>2002/2003</v>
      </c>
      <c r="F13" s="207" t="str">
        <f>F5</f>
        <v>2003/2004</v>
      </c>
      <c r="G13" s="207" t="str">
        <f>G5</f>
        <v>2004/2005</v>
      </c>
    </row>
    <row r="14" spans="1:7" s="78" customFormat="1" ht="11.25">
      <c r="A14" s="79" t="str">
        <f>A6</f>
        <v>Item 1</v>
      </c>
      <c r="B14" s="79"/>
      <c r="C14" s="78">
        <f>C46+C54</f>
        <v>0</v>
      </c>
      <c r="D14" s="78">
        <f>D46+D54</f>
        <v>5</v>
      </c>
      <c r="E14" s="78">
        <f>E46+E54</f>
        <v>5</v>
      </c>
      <c r="F14" s="78">
        <f>F46+F54</f>
        <v>5</v>
      </c>
      <c r="G14" s="78">
        <f>G46+G54</f>
        <v>5</v>
      </c>
    </row>
    <row r="15" spans="1:7" s="78" customFormat="1" ht="11.25">
      <c r="A15" s="79" t="str">
        <f>A7</f>
        <v>Item 2</v>
      </c>
      <c r="B15" s="79"/>
      <c r="C15" s="78">
        <f aca="true" t="shared" si="1" ref="C15:G18">C47+C55</f>
        <v>0</v>
      </c>
      <c r="D15" s="78">
        <f t="shared" si="1"/>
        <v>0</v>
      </c>
      <c r="E15" s="78">
        <f t="shared" si="1"/>
        <v>10</v>
      </c>
      <c r="F15" s="78">
        <f t="shared" si="1"/>
        <v>10</v>
      </c>
      <c r="G15" s="78">
        <f t="shared" si="1"/>
        <v>10</v>
      </c>
    </row>
    <row r="16" spans="1:7" s="78" customFormat="1" ht="11.25">
      <c r="A16" s="79" t="str">
        <f>A8</f>
        <v>Item 3</v>
      </c>
      <c r="B16" s="79"/>
      <c r="C16" s="78">
        <f t="shared" si="1"/>
        <v>0</v>
      </c>
      <c r="D16" s="78">
        <f t="shared" si="1"/>
        <v>0</v>
      </c>
      <c r="E16" s="78">
        <f t="shared" si="1"/>
        <v>10</v>
      </c>
      <c r="F16" s="78">
        <f t="shared" si="1"/>
        <v>10</v>
      </c>
      <c r="G16" s="78">
        <f t="shared" si="1"/>
        <v>10</v>
      </c>
    </row>
    <row r="17" spans="1:7" s="78" customFormat="1" ht="11.25">
      <c r="A17" s="79" t="str">
        <f>A9</f>
        <v>Item 4</v>
      </c>
      <c r="B17" s="79"/>
      <c r="C17" s="78">
        <f t="shared" si="1"/>
        <v>0</v>
      </c>
      <c r="D17" s="78">
        <f t="shared" si="1"/>
        <v>0</v>
      </c>
      <c r="E17" s="78">
        <f t="shared" si="1"/>
        <v>10</v>
      </c>
      <c r="F17" s="78">
        <f t="shared" si="1"/>
        <v>10</v>
      </c>
      <c r="G17" s="78">
        <f t="shared" si="1"/>
        <v>10</v>
      </c>
    </row>
    <row r="18" spans="1:7" s="78" customFormat="1" ht="11.25">
      <c r="A18" s="79" t="str">
        <f>A10</f>
        <v>Item 5</v>
      </c>
      <c r="B18" s="79"/>
      <c r="C18" s="81">
        <f t="shared" si="1"/>
        <v>0</v>
      </c>
      <c r="D18" s="81">
        <f t="shared" si="1"/>
        <v>0</v>
      </c>
      <c r="E18" s="81">
        <f t="shared" si="1"/>
        <v>0</v>
      </c>
      <c r="F18" s="81">
        <f t="shared" si="1"/>
        <v>0</v>
      </c>
      <c r="G18" s="81">
        <f t="shared" si="1"/>
        <v>0</v>
      </c>
    </row>
    <row r="19" spans="1:7" s="78" customFormat="1" ht="11.25">
      <c r="A19" s="82" t="s">
        <v>11</v>
      </c>
      <c r="B19" s="79"/>
      <c r="C19" s="78">
        <f>SUM(C14:C18)</f>
        <v>0</v>
      </c>
      <c r="D19" s="78">
        <f>SUM(D14:D18)</f>
        <v>5</v>
      </c>
      <c r="E19" s="78">
        <f>SUM(E14:E18)</f>
        <v>35</v>
      </c>
      <c r="F19" s="78">
        <f>SUM(F14:F18)</f>
        <v>35</v>
      </c>
      <c r="G19" s="78">
        <f>SUM(G14:G18)</f>
        <v>35</v>
      </c>
    </row>
    <row r="20" s="78" customFormat="1" ht="11.25"/>
    <row r="21" spans="1:7" s="78" customFormat="1" ht="11.25">
      <c r="A21" s="219" t="s">
        <v>168</v>
      </c>
      <c r="B21" s="219"/>
      <c r="C21" s="207" t="str">
        <f>C5</f>
        <v>2000/2001</v>
      </c>
      <c r="D21" s="207" t="str">
        <f>D5</f>
        <v>2001/2002</v>
      </c>
      <c r="E21" s="207" t="str">
        <f>E5</f>
        <v>2002/2003</v>
      </c>
      <c r="F21" s="207" t="str">
        <f>F5</f>
        <v>2003/2004</v>
      </c>
      <c r="G21" s="207" t="str">
        <f>G5</f>
        <v>2004/2005</v>
      </c>
    </row>
    <row r="22" spans="1:7" s="78" customFormat="1" ht="11.25">
      <c r="A22" s="79" t="str">
        <f>A6</f>
        <v>Item 1</v>
      </c>
      <c r="B22" s="79"/>
      <c r="C22" s="78">
        <f>C6-C14</f>
        <v>0</v>
      </c>
      <c r="D22" s="78">
        <f>D6-D14</f>
        <v>20</v>
      </c>
      <c r="E22" s="78">
        <f>E6-E14</f>
        <v>20</v>
      </c>
      <c r="F22" s="78">
        <f>F6-F14</f>
        <v>20</v>
      </c>
      <c r="G22" s="78">
        <f>G6-G14</f>
        <v>20</v>
      </c>
    </row>
    <row r="23" spans="1:7" s="78" customFormat="1" ht="11.25">
      <c r="A23" s="79" t="str">
        <f>A7</f>
        <v>Item 2</v>
      </c>
      <c r="B23" s="79"/>
      <c r="C23" s="78">
        <f aca="true" t="shared" si="2" ref="C23:G26">C7-C15</f>
        <v>0</v>
      </c>
      <c r="D23" s="78">
        <f t="shared" si="2"/>
        <v>0</v>
      </c>
      <c r="E23" s="78">
        <f t="shared" si="2"/>
        <v>40</v>
      </c>
      <c r="F23" s="78">
        <f t="shared" si="2"/>
        <v>40</v>
      </c>
      <c r="G23" s="78">
        <f t="shared" si="2"/>
        <v>40</v>
      </c>
    </row>
    <row r="24" spans="1:7" s="78" customFormat="1" ht="11.25">
      <c r="A24" s="79" t="str">
        <f>A8</f>
        <v>Item 3</v>
      </c>
      <c r="B24" s="79"/>
      <c r="C24" s="78">
        <f t="shared" si="2"/>
        <v>0</v>
      </c>
      <c r="D24" s="78">
        <f t="shared" si="2"/>
        <v>0</v>
      </c>
      <c r="E24" s="78">
        <f t="shared" si="2"/>
        <v>40</v>
      </c>
      <c r="F24" s="78">
        <f t="shared" si="2"/>
        <v>40</v>
      </c>
      <c r="G24" s="78">
        <f t="shared" si="2"/>
        <v>40</v>
      </c>
    </row>
    <row r="25" spans="1:7" s="78" customFormat="1" ht="11.25">
      <c r="A25" s="79" t="str">
        <f>A9</f>
        <v>Item 4</v>
      </c>
      <c r="B25" s="79"/>
      <c r="C25" s="78">
        <f t="shared" si="2"/>
        <v>0</v>
      </c>
      <c r="D25" s="78">
        <f t="shared" si="2"/>
        <v>0</v>
      </c>
      <c r="E25" s="78">
        <f t="shared" si="2"/>
        <v>40</v>
      </c>
      <c r="F25" s="78">
        <f t="shared" si="2"/>
        <v>40</v>
      </c>
      <c r="G25" s="78">
        <f t="shared" si="2"/>
        <v>40</v>
      </c>
    </row>
    <row r="26" spans="1:7" s="78" customFormat="1" ht="11.25">
      <c r="A26" s="79" t="str">
        <f>A10</f>
        <v>Item 5</v>
      </c>
      <c r="B26" s="79"/>
      <c r="C26" s="81">
        <f t="shared" si="2"/>
        <v>0</v>
      </c>
      <c r="D26" s="81">
        <f t="shared" si="2"/>
        <v>0</v>
      </c>
      <c r="E26" s="81">
        <f t="shared" si="2"/>
        <v>50</v>
      </c>
      <c r="F26" s="81">
        <f t="shared" si="2"/>
        <v>50</v>
      </c>
      <c r="G26" s="81">
        <f t="shared" si="2"/>
        <v>50</v>
      </c>
    </row>
    <row r="27" spans="1:7" s="78" customFormat="1" ht="11.25">
      <c r="A27" s="82" t="s">
        <v>11</v>
      </c>
      <c r="B27" s="79"/>
      <c r="C27" s="78">
        <f>SUM(C22:C26)</f>
        <v>0</v>
      </c>
      <c r="D27" s="78">
        <f>SUM(D22:D26)</f>
        <v>20</v>
      </c>
      <c r="E27" s="78">
        <f>SUM(E22:E26)</f>
        <v>190</v>
      </c>
      <c r="F27" s="78">
        <f>SUM(F22:F26)</f>
        <v>190</v>
      </c>
      <c r="G27" s="78">
        <f>SUM(G22:G26)</f>
        <v>190</v>
      </c>
    </row>
    <row r="28" s="78" customFormat="1" ht="11.25"/>
    <row r="29" spans="1:7" s="78" customFormat="1" ht="11.25">
      <c r="A29" s="219" t="s">
        <v>180</v>
      </c>
      <c r="B29" s="219"/>
      <c r="C29" s="207" t="str">
        <f>C5</f>
        <v>2000/2001</v>
      </c>
      <c r="D29" s="207" t="str">
        <f>D5</f>
        <v>2001/2002</v>
      </c>
      <c r="E29" s="207" t="str">
        <f>E5</f>
        <v>2002/2003</v>
      </c>
      <c r="F29" s="207" t="str">
        <f>F5</f>
        <v>2003/2004</v>
      </c>
      <c r="G29" s="207" t="str">
        <f>G5</f>
        <v>2004/2005</v>
      </c>
    </row>
    <row r="30" spans="1:7" s="78" customFormat="1" ht="11.25">
      <c r="A30" s="79" t="str">
        <f>A6</f>
        <v>Item 1</v>
      </c>
      <c r="B30" s="79"/>
      <c r="C30" s="78">
        <f>C98</f>
        <v>0</v>
      </c>
      <c r="D30" s="78">
        <f>D98</f>
        <v>25</v>
      </c>
      <c r="E30" s="78">
        <f>E98</f>
        <v>25</v>
      </c>
      <c r="F30" s="78">
        <f>F98</f>
        <v>25</v>
      </c>
      <c r="G30" s="78">
        <f>G98</f>
        <v>25</v>
      </c>
    </row>
    <row r="31" spans="1:7" s="78" customFormat="1" ht="11.25">
      <c r="A31" s="79" t="str">
        <f>A7</f>
        <v>Item 2</v>
      </c>
      <c r="B31" s="79"/>
      <c r="C31" s="78">
        <f aca="true" t="shared" si="3" ref="C31:G34">C99</f>
        <v>0</v>
      </c>
      <c r="D31" s="78">
        <f t="shared" si="3"/>
        <v>0</v>
      </c>
      <c r="E31" s="78">
        <f t="shared" si="3"/>
        <v>50</v>
      </c>
      <c r="F31" s="78">
        <f t="shared" si="3"/>
        <v>50</v>
      </c>
      <c r="G31" s="78">
        <f t="shared" si="3"/>
        <v>50</v>
      </c>
    </row>
    <row r="32" spans="1:7" s="78" customFormat="1" ht="11.25">
      <c r="A32" s="79" t="str">
        <f>A8</f>
        <v>Item 3</v>
      </c>
      <c r="B32" s="79"/>
      <c r="C32" s="78">
        <f t="shared" si="3"/>
        <v>0</v>
      </c>
      <c r="D32" s="78">
        <f t="shared" si="3"/>
        <v>0</v>
      </c>
      <c r="E32" s="78">
        <f t="shared" si="3"/>
        <v>50</v>
      </c>
      <c r="F32" s="78">
        <f t="shared" si="3"/>
        <v>50</v>
      </c>
      <c r="G32" s="78">
        <f t="shared" si="3"/>
        <v>50</v>
      </c>
    </row>
    <row r="33" spans="1:7" s="78" customFormat="1" ht="11.25">
      <c r="A33" s="79" t="str">
        <f>A9</f>
        <v>Item 4</v>
      </c>
      <c r="B33" s="79"/>
      <c r="C33" s="78">
        <f t="shared" si="3"/>
        <v>0</v>
      </c>
      <c r="D33" s="78">
        <f t="shared" si="3"/>
        <v>0</v>
      </c>
      <c r="E33" s="78">
        <f t="shared" si="3"/>
        <v>50</v>
      </c>
      <c r="F33" s="78">
        <f t="shared" si="3"/>
        <v>50</v>
      </c>
      <c r="G33" s="78">
        <f t="shared" si="3"/>
        <v>50</v>
      </c>
    </row>
    <row r="34" spans="1:7" s="78" customFormat="1" ht="11.25">
      <c r="A34" s="79" t="str">
        <f>A10</f>
        <v>Item 5</v>
      </c>
      <c r="B34" s="79"/>
      <c r="C34" s="81">
        <f t="shared" si="3"/>
        <v>0</v>
      </c>
      <c r="D34" s="81">
        <f t="shared" si="3"/>
        <v>0</v>
      </c>
      <c r="E34" s="81">
        <f t="shared" si="3"/>
        <v>50</v>
      </c>
      <c r="F34" s="81">
        <f t="shared" si="3"/>
        <v>50</v>
      </c>
      <c r="G34" s="81">
        <f t="shared" si="3"/>
        <v>50</v>
      </c>
    </row>
    <row r="35" spans="1:7" s="78" customFormat="1" ht="11.25">
      <c r="A35" s="82" t="s">
        <v>11</v>
      </c>
      <c r="B35" s="79"/>
      <c r="C35" s="78">
        <f>SUM(C30:C34)</f>
        <v>0</v>
      </c>
      <c r="D35" s="78">
        <f>SUM(D30:D34)</f>
        <v>25</v>
      </c>
      <c r="E35" s="78">
        <f>SUM(E30:E34)</f>
        <v>225</v>
      </c>
      <c r="F35" s="78">
        <f>SUM(F30:F34)</f>
        <v>225</v>
      </c>
      <c r="G35" s="78">
        <f>SUM(G30:G34)</f>
        <v>225</v>
      </c>
    </row>
    <row r="36" s="78" customFormat="1" ht="11.25"/>
    <row r="37" spans="1:7" s="78" customFormat="1" ht="11.25">
      <c r="A37" s="219" t="s">
        <v>181</v>
      </c>
      <c r="B37" s="219"/>
      <c r="C37" s="207" t="str">
        <f>C5</f>
        <v>2000/2001</v>
      </c>
      <c r="D37" s="207" t="str">
        <f>D5</f>
        <v>2001/2002</v>
      </c>
      <c r="E37" s="207" t="str">
        <f>E5</f>
        <v>2002/2003</v>
      </c>
      <c r="F37" s="207" t="str">
        <f>F5</f>
        <v>2003/2004</v>
      </c>
      <c r="G37" s="207" t="str">
        <f>G5</f>
        <v>2004/2005</v>
      </c>
    </row>
    <row r="38" spans="1:7" s="78" customFormat="1" ht="11.25">
      <c r="A38" s="79" t="str">
        <f>A6</f>
        <v>Item 1</v>
      </c>
      <c r="B38" s="79"/>
      <c r="C38" s="78">
        <f>C106</f>
        <v>0</v>
      </c>
      <c r="D38" s="78">
        <f>D106</f>
        <v>0</v>
      </c>
      <c r="E38" s="78">
        <f>E106</f>
        <v>0</v>
      </c>
      <c r="F38" s="78">
        <f>F106</f>
        <v>0</v>
      </c>
      <c r="G38" s="78">
        <f>G106</f>
        <v>0</v>
      </c>
    </row>
    <row r="39" spans="1:7" s="78" customFormat="1" ht="11.25">
      <c r="A39" s="79" t="str">
        <f>A7</f>
        <v>Item 2</v>
      </c>
      <c r="B39" s="79"/>
      <c r="C39" s="78">
        <f aca="true" t="shared" si="4" ref="C39:G42">C107</f>
        <v>0</v>
      </c>
      <c r="D39" s="78">
        <f t="shared" si="4"/>
        <v>0</v>
      </c>
      <c r="E39" s="78">
        <f t="shared" si="4"/>
        <v>0</v>
      </c>
      <c r="F39" s="78">
        <f t="shared" si="4"/>
        <v>0</v>
      </c>
      <c r="G39" s="78">
        <f t="shared" si="4"/>
        <v>0</v>
      </c>
    </row>
    <row r="40" spans="1:7" s="78" customFormat="1" ht="11.25">
      <c r="A40" s="79" t="str">
        <f>A8</f>
        <v>Item 3</v>
      </c>
      <c r="B40" s="79"/>
      <c r="C40" s="78">
        <f t="shared" si="4"/>
        <v>0</v>
      </c>
      <c r="D40" s="78">
        <f t="shared" si="4"/>
        <v>0</v>
      </c>
      <c r="E40" s="78">
        <f t="shared" si="4"/>
        <v>0</v>
      </c>
      <c r="F40" s="78">
        <f t="shared" si="4"/>
        <v>0</v>
      </c>
      <c r="G40" s="78">
        <f t="shared" si="4"/>
        <v>0</v>
      </c>
    </row>
    <row r="41" spans="1:7" s="78" customFormat="1" ht="11.25">
      <c r="A41" s="79" t="str">
        <f>A9</f>
        <v>Item 4</v>
      </c>
      <c r="B41" s="79"/>
      <c r="C41" s="78">
        <f t="shared" si="4"/>
        <v>0</v>
      </c>
      <c r="D41" s="78">
        <f t="shared" si="4"/>
        <v>0</v>
      </c>
      <c r="E41" s="78">
        <f t="shared" si="4"/>
        <v>0</v>
      </c>
      <c r="F41" s="78">
        <f t="shared" si="4"/>
        <v>0</v>
      </c>
      <c r="G41" s="78">
        <f t="shared" si="4"/>
        <v>0</v>
      </c>
    </row>
    <row r="42" spans="1:7" s="78" customFormat="1" ht="11.25">
      <c r="A42" s="79" t="str">
        <f>A10</f>
        <v>Item 5</v>
      </c>
      <c r="B42" s="79"/>
      <c r="C42" s="81">
        <f t="shared" si="4"/>
        <v>0</v>
      </c>
      <c r="D42" s="81">
        <f t="shared" si="4"/>
        <v>0</v>
      </c>
      <c r="E42" s="81">
        <f t="shared" si="4"/>
        <v>0</v>
      </c>
      <c r="F42" s="81">
        <f t="shared" si="4"/>
        <v>0</v>
      </c>
      <c r="G42" s="81">
        <f t="shared" si="4"/>
        <v>0</v>
      </c>
    </row>
    <row r="43" spans="1:7" s="78" customFormat="1" ht="11.25">
      <c r="A43" s="82" t="s">
        <v>11</v>
      </c>
      <c r="B43" s="79"/>
      <c r="C43" s="78">
        <f>SUM(C38:C42)</f>
        <v>0</v>
      </c>
      <c r="D43" s="78">
        <f>SUM(D38:D42)</f>
        <v>0</v>
      </c>
      <c r="E43" s="78">
        <f>SUM(E38:E42)</f>
        <v>0</v>
      </c>
      <c r="F43" s="78">
        <f>SUM(F38:F42)</f>
        <v>0</v>
      </c>
      <c r="G43" s="78">
        <f>SUM(G38:G42)</f>
        <v>0</v>
      </c>
    </row>
    <row r="44" spans="1:2" s="78" customFormat="1" ht="11.25">
      <c r="A44" s="82"/>
      <c r="B44" s="79"/>
    </row>
    <row r="45" spans="1:7" s="78" customFormat="1" ht="11.25">
      <c r="A45" s="219" t="s">
        <v>138</v>
      </c>
      <c r="B45" s="219"/>
      <c r="C45" s="207" t="str">
        <f>C5</f>
        <v>2000/2001</v>
      </c>
      <c r="D45" s="207" t="str">
        <f>D5</f>
        <v>2001/2002</v>
      </c>
      <c r="E45" s="207" t="str">
        <f>E5</f>
        <v>2002/2003</v>
      </c>
      <c r="F45" s="207" t="str">
        <f>F5</f>
        <v>2003/2004</v>
      </c>
      <c r="G45" s="207" t="str">
        <f>G5</f>
        <v>2004/2005</v>
      </c>
    </row>
    <row r="46" spans="1:7" s="78" customFormat="1" ht="11.25">
      <c r="A46" s="79" t="str">
        <f>A38</f>
        <v>Item 1</v>
      </c>
      <c r="B46" s="79"/>
      <c r="C46" s="78">
        <f>C122</f>
        <v>0</v>
      </c>
      <c r="D46" s="78">
        <f>D122</f>
        <v>5</v>
      </c>
      <c r="E46" s="78">
        <f>E122</f>
        <v>5</v>
      </c>
      <c r="F46" s="78">
        <f>F122</f>
        <v>5</v>
      </c>
      <c r="G46" s="78">
        <f>G122</f>
        <v>5</v>
      </c>
    </row>
    <row r="47" spans="1:7" s="78" customFormat="1" ht="11.25">
      <c r="A47" s="79" t="str">
        <f>A39</f>
        <v>Item 2</v>
      </c>
      <c r="B47" s="79"/>
      <c r="C47" s="78">
        <f aca="true" t="shared" si="5" ref="C47:G50">C123</f>
        <v>0</v>
      </c>
      <c r="D47" s="78">
        <f t="shared" si="5"/>
        <v>0</v>
      </c>
      <c r="E47" s="78">
        <f t="shared" si="5"/>
        <v>10</v>
      </c>
      <c r="F47" s="78">
        <f t="shared" si="5"/>
        <v>10</v>
      </c>
      <c r="G47" s="78">
        <f t="shared" si="5"/>
        <v>10</v>
      </c>
    </row>
    <row r="48" spans="1:7" s="78" customFormat="1" ht="11.25">
      <c r="A48" s="79" t="str">
        <f>A40</f>
        <v>Item 3</v>
      </c>
      <c r="B48" s="79"/>
      <c r="C48" s="78">
        <f t="shared" si="5"/>
        <v>0</v>
      </c>
      <c r="D48" s="78">
        <f t="shared" si="5"/>
        <v>0</v>
      </c>
      <c r="E48" s="78">
        <f t="shared" si="5"/>
        <v>10</v>
      </c>
      <c r="F48" s="78">
        <f t="shared" si="5"/>
        <v>10</v>
      </c>
      <c r="G48" s="78">
        <f t="shared" si="5"/>
        <v>10</v>
      </c>
    </row>
    <row r="49" spans="1:7" s="78" customFormat="1" ht="11.25">
      <c r="A49" s="79" t="str">
        <f>A41</f>
        <v>Item 4</v>
      </c>
      <c r="B49" s="79"/>
      <c r="C49" s="78">
        <f t="shared" si="5"/>
        <v>0</v>
      </c>
      <c r="D49" s="78">
        <f t="shared" si="5"/>
        <v>0</v>
      </c>
      <c r="E49" s="78">
        <f t="shared" si="5"/>
        <v>10</v>
      </c>
      <c r="F49" s="78">
        <f t="shared" si="5"/>
        <v>10</v>
      </c>
      <c r="G49" s="78">
        <f t="shared" si="5"/>
        <v>10</v>
      </c>
    </row>
    <row r="50" spans="1:7" s="78" customFormat="1" ht="11.25">
      <c r="A50" s="79" t="str">
        <f>A42</f>
        <v>Item 5</v>
      </c>
      <c r="B50" s="79"/>
      <c r="C50" s="81">
        <f t="shared" si="5"/>
        <v>0</v>
      </c>
      <c r="D50" s="81">
        <f t="shared" si="5"/>
        <v>0</v>
      </c>
      <c r="E50" s="81">
        <f t="shared" si="5"/>
        <v>0</v>
      </c>
      <c r="F50" s="81">
        <f t="shared" si="5"/>
        <v>0</v>
      </c>
      <c r="G50" s="81">
        <f t="shared" si="5"/>
        <v>0</v>
      </c>
    </row>
    <row r="51" spans="1:9" s="78" customFormat="1" ht="11.25">
      <c r="A51" s="82" t="s">
        <v>11</v>
      </c>
      <c r="B51" s="79"/>
      <c r="C51" s="78">
        <f>SUM(C46:C50)</f>
        <v>0</v>
      </c>
      <c r="D51" s="78">
        <f>SUM(D46:D50)</f>
        <v>5</v>
      </c>
      <c r="E51" s="78">
        <f>SUM(E46:E50)</f>
        <v>35</v>
      </c>
      <c r="F51" s="78">
        <f>SUM(F46:F50)</f>
        <v>35</v>
      </c>
      <c r="G51" s="78">
        <f>SUM(G46:G50)</f>
        <v>35</v>
      </c>
      <c r="I51" s="220"/>
    </row>
    <row r="52" spans="1:2" s="78" customFormat="1" ht="11.25">
      <c r="A52" s="82"/>
      <c r="B52" s="79"/>
    </row>
    <row r="53" spans="1:7" s="78" customFormat="1" ht="11.25">
      <c r="A53" s="219" t="s">
        <v>137</v>
      </c>
      <c r="B53" s="219"/>
      <c r="C53" s="207" t="str">
        <f>C5</f>
        <v>2000/2001</v>
      </c>
      <c r="D53" s="207" t="str">
        <f>D5</f>
        <v>2001/2002</v>
      </c>
      <c r="E53" s="207" t="str">
        <f>E5</f>
        <v>2002/2003</v>
      </c>
      <c r="F53" s="207" t="str">
        <f>F5</f>
        <v>2003/2004</v>
      </c>
      <c r="G53" s="207" t="str">
        <f>G5</f>
        <v>2004/2005</v>
      </c>
    </row>
    <row r="54" spans="1:7" s="78" customFormat="1" ht="11.25">
      <c r="A54" s="79" t="str">
        <f>A6</f>
        <v>Item 1</v>
      </c>
      <c r="B54" s="79"/>
      <c r="C54" s="78">
        <f>C130</f>
        <v>0</v>
      </c>
      <c r="D54" s="78">
        <f>D130</f>
        <v>0</v>
      </c>
      <c r="E54" s="78">
        <f>E130</f>
        <v>0</v>
      </c>
      <c r="F54" s="78">
        <f>F130</f>
        <v>0</v>
      </c>
      <c r="G54" s="78">
        <f>G130</f>
        <v>0</v>
      </c>
    </row>
    <row r="55" spans="1:7" s="78" customFormat="1" ht="11.25">
      <c r="A55" s="79" t="str">
        <f>A7</f>
        <v>Item 2</v>
      </c>
      <c r="B55" s="79"/>
      <c r="C55" s="78">
        <f aca="true" t="shared" si="6" ref="C55:G58">C131</f>
        <v>0</v>
      </c>
      <c r="D55" s="78">
        <f t="shared" si="6"/>
        <v>0</v>
      </c>
      <c r="E55" s="78">
        <f t="shared" si="6"/>
        <v>0</v>
      </c>
      <c r="F55" s="78">
        <f t="shared" si="6"/>
        <v>0</v>
      </c>
      <c r="G55" s="78">
        <f t="shared" si="6"/>
        <v>0</v>
      </c>
    </row>
    <row r="56" spans="1:7" s="78" customFormat="1" ht="11.25">
      <c r="A56" s="79" t="str">
        <f>A8</f>
        <v>Item 3</v>
      </c>
      <c r="B56" s="79"/>
      <c r="C56" s="78">
        <f t="shared" si="6"/>
        <v>0</v>
      </c>
      <c r="D56" s="78">
        <f t="shared" si="6"/>
        <v>0</v>
      </c>
      <c r="E56" s="78">
        <f t="shared" si="6"/>
        <v>0</v>
      </c>
      <c r="F56" s="78">
        <f t="shared" si="6"/>
        <v>0</v>
      </c>
      <c r="G56" s="78">
        <f t="shared" si="6"/>
        <v>0</v>
      </c>
    </row>
    <row r="57" spans="1:7" s="78" customFormat="1" ht="11.25">
      <c r="A57" s="79" t="str">
        <f>A9</f>
        <v>Item 4</v>
      </c>
      <c r="B57" s="79"/>
      <c r="C57" s="78">
        <f t="shared" si="6"/>
        <v>0</v>
      </c>
      <c r="D57" s="78">
        <f t="shared" si="6"/>
        <v>0</v>
      </c>
      <c r="E57" s="78">
        <f t="shared" si="6"/>
        <v>0</v>
      </c>
      <c r="F57" s="78">
        <f t="shared" si="6"/>
        <v>0</v>
      </c>
      <c r="G57" s="78">
        <f t="shared" si="6"/>
        <v>0</v>
      </c>
    </row>
    <row r="58" spans="1:7" s="78" customFormat="1" ht="11.25">
      <c r="A58" s="79" t="str">
        <f>A10</f>
        <v>Item 5</v>
      </c>
      <c r="B58" s="79"/>
      <c r="C58" s="81">
        <f t="shared" si="6"/>
        <v>0</v>
      </c>
      <c r="D58" s="81">
        <f t="shared" si="6"/>
        <v>0</v>
      </c>
      <c r="E58" s="81">
        <f t="shared" si="6"/>
        <v>0</v>
      </c>
      <c r="F58" s="81">
        <f t="shared" si="6"/>
        <v>0</v>
      </c>
      <c r="G58" s="81">
        <f t="shared" si="6"/>
        <v>0</v>
      </c>
    </row>
    <row r="59" spans="1:7" s="78" customFormat="1" ht="11.25">
      <c r="A59" s="82" t="s">
        <v>11</v>
      </c>
      <c r="B59" s="79"/>
      <c r="C59" s="78">
        <f>SUM(C54:C58)</f>
        <v>0</v>
      </c>
      <c r="D59" s="78">
        <f>SUM(D54:D58)</f>
        <v>0</v>
      </c>
      <c r="E59" s="78">
        <f>SUM(E54:E58)</f>
        <v>0</v>
      </c>
      <c r="F59" s="78">
        <f>SUM(F54:F58)</f>
        <v>0</v>
      </c>
      <c r="G59" s="78">
        <f>SUM(G54:G58)</f>
        <v>0</v>
      </c>
    </row>
    <row r="60" ht="18">
      <c r="A60" s="2" t="str">
        <f>A1</f>
        <v>ABC Company Inc</v>
      </c>
    </row>
    <row r="61" ht="18">
      <c r="A61" s="2" t="str">
        <f>A2</f>
        <v>Revenue 3</v>
      </c>
    </row>
    <row r="62" ht="15.75">
      <c r="A62" s="1" t="s">
        <v>134</v>
      </c>
    </row>
    <row r="63" spans="1:7" ht="12.75">
      <c r="A63" s="12"/>
      <c r="B63" s="12"/>
      <c r="C63" s="210" t="str">
        <f>C5</f>
        <v>2000/2001</v>
      </c>
      <c r="D63" s="210" t="str">
        <f>D5</f>
        <v>2001/2002</v>
      </c>
      <c r="E63" s="210" t="str">
        <f>E5</f>
        <v>2002/2003</v>
      </c>
      <c r="F63" s="210" t="str">
        <f>F5</f>
        <v>2003/2004</v>
      </c>
      <c r="G63" s="210" t="str">
        <f>G5</f>
        <v>2004/2005</v>
      </c>
    </row>
    <row r="64" spans="1:11" s="29" customFormat="1" ht="12.75">
      <c r="A64" s="12" t="str">
        <f>A6</f>
        <v>Item 1</v>
      </c>
      <c r="B64" s="12"/>
      <c r="C64" s="211"/>
      <c r="D64" s="211"/>
      <c r="E64" s="211"/>
      <c r="F64" s="211"/>
      <c r="G64" s="211"/>
      <c r="H64" s="30"/>
      <c r="I64" s="30"/>
      <c r="J64" s="30"/>
      <c r="K64" s="30"/>
    </row>
    <row r="65" spans="1:11" s="42" customFormat="1" ht="11.25">
      <c r="A65" s="79" t="s">
        <v>129</v>
      </c>
      <c r="B65" s="79"/>
      <c r="C65" s="93">
        <f>C98</f>
        <v>0</v>
      </c>
      <c r="D65" s="93">
        <f>D98</f>
        <v>25</v>
      </c>
      <c r="E65" s="93">
        <f>E98</f>
        <v>25</v>
      </c>
      <c r="F65" s="93">
        <f>F98</f>
        <v>25</v>
      </c>
      <c r="G65" s="93">
        <f>G98</f>
        <v>25</v>
      </c>
      <c r="H65" s="45"/>
      <c r="I65" s="45"/>
      <c r="J65" s="45"/>
      <c r="K65" s="45"/>
    </row>
    <row r="66" spans="1:11" s="42" customFormat="1" ht="11.25">
      <c r="A66" s="79" t="s">
        <v>127</v>
      </c>
      <c r="B66" s="79"/>
      <c r="C66" s="94">
        <f>C106</f>
        <v>0</v>
      </c>
      <c r="D66" s="94">
        <f>D106</f>
        <v>0</v>
      </c>
      <c r="E66" s="94">
        <f>E106</f>
        <v>0</v>
      </c>
      <c r="F66" s="94">
        <f>F106</f>
        <v>0</v>
      </c>
      <c r="G66" s="94">
        <f>G106</f>
        <v>0</v>
      </c>
      <c r="H66" s="45"/>
      <c r="I66" s="45"/>
      <c r="J66" s="45"/>
      <c r="K66" s="45"/>
    </row>
    <row r="67" spans="1:11" s="14" customFormat="1" ht="14.25">
      <c r="A67" s="92" t="s">
        <v>11</v>
      </c>
      <c r="B67" s="92"/>
      <c r="C67" s="98">
        <f>SUM(C65:C66)</f>
        <v>0</v>
      </c>
      <c r="D67" s="98">
        <f>SUM(D65:D66)</f>
        <v>25</v>
      </c>
      <c r="E67" s="98">
        <f>SUM(E65:E66)</f>
        <v>25</v>
      </c>
      <c r="F67" s="98">
        <f>SUM(F65:F66)</f>
        <v>25</v>
      </c>
      <c r="G67" s="98">
        <f>SUM(G65:G66)</f>
        <v>25</v>
      </c>
      <c r="H67" s="37"/>
      <c r="I67" s="37"/>
      <c r="J67" s="37"/>
      <c r="K67" s="37"/>
    </row>
    <row r="68" spans="1:11" s="14" customFormat="1" ht="14.25">
      <c r="A68" s="8"/>
      <c r="B68" s="8"/>
      <c r="C68" s="96"/>
      <c r="D68" s="96"/>
      <c r="E68" s="96"/>
      <c r="F68" s="96"/>
      <c r="G68" s="96"/>
      <c r="H68" s="37"/>
      <c r="I68" s="37"/>
      <c r="J68" s="37"/>
      <c r="K68" s="37"/>
    </row>
    <row r="69" spans="1:11" s="14" customFormat="1" ht="14.25">
      <c r="A69" s="12" t="str">
        <f>A7</f>
        <v>Item 2</v>
      </c>
      <c r="B69" s="12"/>
      <c r="C69" s="97"/>
      <c r="D69" s="97"/>
      <c r="E69" s="97"/>
      <c r="F69" s="97"/>
      <c r="G69" s="97"/>
      <c r="H69" s="37"/>
      <c r="I69" s="37"/>
      <c r="J69" s="37"/>
      <c r="K69" s="37"/>
    </row>
    <row r="70" spans="1:11" s="42" customFormat="1" ht="11.25">
      <c r="A70" s="79" t="str">
        <f>A65</f>
        <v>Non-recurring revenue</v>
      </c>
      <c r="B70" s="79"/>
      <c r="C70" s="93">
        <f>C99</f>
        <v>0</v>
      </c>
      <c r="D70" s="93">
        <f>D99</f>
        <v>0</v>
      </c>
      <c r="E70" s="93">
        <f>E99</f>
        <v>50</v>
      </c>
      <c r="F70" s="93">
        <f>F99</f>
        <v>50</v>
      </c>
      <c r="G70" s="93">
        <f>G99</f>
        <v>50</v>
      </c>
      <c r="H70" s="45"/>
      <c r="I70" s="45"/>
      <c r="J70" s="45"/>
      <c r="K70" s="45"/>
    </row>
    <row r="71" spans="1:11" s="19" customFormat="1" ht="11.25">
      <c r="A71" s="79" t="str">
        <f>A66</f>
        <v>Recurring revenue</v>
      </c>
      <c r="B71" s="79"/>
      <c r="C71" s="94">
        <f>C107</f>
        <v>0</v>
      </c>
      <c r="D71" s="94">
        <f>D107</f>
        <v>0</v>
      </c>
      <c r="E71" s="94">
        <f>E107</f>
        <v>0</v>
      </c>
      <c r="F71" s="94">
        <f>F107</f>
        <v>0</v>
      </c>
      <c r="G71" s="94">
        <f>G107</f>
        <v>0</v>
      </c>
      <c r="H71" s="21"/>
      <c r="I71" s="21"/>
      <c r="J71" s="21"/>
      <c r="K71" s="21"/>
    </row>
    <row r="72" spans="1:11" s="29" customFormat="1" ht="15">
      <c r="A72" s="92" t="s">
        <v>11</v>
      </c>
      <c r="B72" s="92"/>
      <c r="C72" s="98">
        <f>SUM(C70:C71)</f>
        <v>0</v>
      </c>
      <c r="D72" s="98">
        <f>SUM(D70:D71)</f>
        <v>0</v>
      </c>
      <c r="E72" s="98">
        <f>SUM(E70:E71)</f>
        <v>50</v>
      </c>
      <c r="F72" s="98">
        <f>SUM(F70:F71)</f>
        <v>50</v>
      </c>
      <c r="G72" s="98">
        <f>SUM(G70:G71)</f>
        <v>50</v>
      </c>
      <c r="H72" s="50"/>
      <c r="I72" s="50"/>
      <c r="J72" s="50"/>
      <c r="K72" s="50"/>
    </row>
    <row r="73" spans="1:11" s="14" customFormat="1" ht="14.25">
      <c r="A73" s="84"/>
      <c r="B73" s="84"/>
      <c r="C73" s="98"/>
      <c r="D73" s="98"/>
      <c r="E73" s="98"/>
      <c r="F73" s="98"/>
      <c r="G73" s="98"/>
      <c r="H73" s="37"/>
      <c r="I73" s="37"/>
      <c r="J73" s="37"/>
      <c r="K73" s="37"/>
    </row>
    <row r="74" spans="1:11" s="14" customFormat="1" ht="14.25">
      <c r="A74" s="12" t="str">
        <f>A8</f>
        <v>Item 3</v>
      </c>
      <c r="B74" s="12"/>
      <c r="C74" s="97"/>
      <c r="D74" s="97"/>
      <c r="E74" s="97"/>
      <c r="F74" s="97"/>
      <c r="G74" s="97"/>
      <c r="H74" s="37"/>
      <c r="I74" s="37"/>
      <c r="J74" s="37"/>
      <c r="K74" s="37"/>
    </row>
    <row r="75" spans="1:11" s="19" customFormat="1" ht="11.25">
      <c r="A75" s="79" t="str">
        <f>A65</f>
        <v>Non-recurring revenue</v>
      </c>
      <c r="B75" s="79"/>
      <c r="C75" s="93">
        <f>C100</f>
        <v>0</v>
      </c>
      <c r="D75" s="93">
        <f>D100</f>
        <v>0</v>
      </c>
      <c r="E75" s="93">
        <f>E100</f>
        <v>50</v>
      </c>
      <c r="F75" s="93">
        <f>F100</f>
        <v>50</v>
      </c>
      <c r="G75" s="93">
        <f>G100</f>
        <v>50</v>
      </c>
      <c r="H75" s="21"/>
      <c r="I75" s="21"/>
      <c r="J75" s="21"/>
      <c r="K75" s="21"/>
    </row>
    <row r="76" spans="1:7" s="78" customFormat="1" ht="11.25">
      <c r="A76" s="79" t="str">
        <f>A66</f>
        <v>Recurring revenue</v>
      </c>
      <c r="B76" s="79"/>
      <c r="C76" s="94">
        <f>C108</f>
        <v>0</v>
      </c>
      <c r="D76" s="94">
        <f>D108</f>
        <v>0</v>
      </c>
      <c r="E76" s="94">
        <f>E108</f>
        <v>0</v>
      </c>
      <c r="F76" s="94">
        <f>F108</f>
        <v>0</v>
      </c>
      <c r="G76" s="94">
        <f>G108</f>
        <v>0</v>
      </c>
    </row>
    <row r="77" spans="1:11" s="14" customFormat="1" ht="14.25">
      <c r="A77" s="77" t="s">
        <v>11</v>
      </c>
      <c r="B77" s="77"/>
      <c r="C77" s="98">
        <f>SUM(C75:C76)</f>
        <v>0</v>
      </c>
      <c r="D77" s="98">
        <f>SUM(D75:D76)</f>
        <v>0</v>
      </c>
      <c r="E77" s="98">
        <f>SUM(E75:E76)</f>
        <v>50</v>
      </c>
      <c r="F77" s="98">
        <f>SUM(F75:F76)</f>
        <v>50</v>
      </c>
      <c r="G77" s="98">
        <f>SUM(G75:G76)</f>
        <v>50</v>
      </c>
      <c r="H77" s="37"/>
      <c r="I77" s="37"/>
      <c r="J77" s="37"/>
      <c r="K77" s="37"/>
    </row>
    <row r="78" spans="1:7" ht="12.75">
      <c r="A78" s="77"/>
      <c r="B78" s="77"/>
      <c r="C78" s="98"/>
      <c r="D78" s="98"/>
      <c r="E78" s="98"/>
      <c r="F78" s="98"/>
      <c r="G78" s="98"/>
    </row>
    <row r="79" spans="1:11" s="29" customFormat="1" ht="15">
      <c r="A79" s="12" t="str">
        <f>A9</f>
        <v>Item 4</v>
      </c>
      <c r="B79" s="12"/>
      <c r="C79" s="97"/>
      <c r="D79" s="97"/>
      <c r="E79" s="97"/>
      <c r="F79" s="97"/>
      <c r="G79" s="97"/>
      <c r="H79" s="50"/>
      <c r="I79" s="50"/>
      <c r="J79" s="50"/>
      <c r="K79" s="50"/>
    </row>
    <row r="80" spans="1:7" s="78" customFormat="1" ht="11.25">
      <c r="A80" s="79" t="str">
        <f>A65</f>
        <v>Non-recurring revenue</v>
      </c>
      <c r="B80" s="79"/>
      <c r="C80" s="93">
        <f>C101</f>
        <v>0</v>
      </c>
      <c r="D80" s="93">
        <f>D101</f>
        <v>0</v>
      </c>
      <c r="E80" s="93">
        <f>E101</f>
        <v>50</v>
      </c>
      <c r="F80" s="93">
        <f>F101</f>
        <v>50</v>
      </c>
      <c r="G80" s="93">
        <f>G101</f>
        <v>50</v>
      </c>
    </row>
    <row r="81" spans="1:11" s="42" customFormat="1" ht="11.25">
      <c r="A81" s="79" t="str">
        <f>A66</f>
        <v>Recurring revenue</v>
      </c>
      <c r="B81" s="79"/>
      <c r="C81" s="94">
        <f>C109</f>
        <v>0</v>
      </c>
      <c r="D81" s="94">
        <f>D109</f>
        <v>0</v>
      </c>
      <c r="E81" s="94">
        <f>E109</f>
        <v>0</v>
      </c>
      <c r="F81" s="94">
        <f>F109</f>
        <v>0</v>
      </c>
      <c r="G81" s="94">
        <f>G109</f>
        <v>0</v>
      </c>
      <c r="H81" s="45"/>
      <c r="I81" s="45"/>
      <c r="J81" s="45"/>
      <c r="K81" s="45"/>
    </row>
    <row r="82" spans="1:11" s="19" customFormat="1" ht="11.25">
      <c r="A82" s="79"/>
      <c r="B82" s="79"/>
      <c r="C82" s="93">
        <f>SUM(C80:C81)</f>
        <v>0</v>
      </c>
      <c r="D82" s="93">
        <f>SUM(D80:D81)</f>
        <v>0</v>
      </c>
      <c r="E82" s="93">
        <f>SUM(E80:E81)</f>
        <v>50</v>
      </c>
      <c r="F82" s="93">
        <f>SUM(F80:F81)</f>
        <v>50</v>
      </c>
      <c r="G82" s="93">
        <f>SUM(G80:G81)</f>
        <v>50</v>
      </c>
      <c r="H82" s="21"/>
      <c r="I82" s="21"/>
      <c r="J82" s="21"/>
      <c r="K82" s="21"/>
    </row>
    <row r="83" spans="1:11" s="19" customFormat="1" ht="11.25">
      <c r="A83" s="79"/>
      <c r="B83" s="79"/>
      <c r="C83" s="93"/>
      <c r="D83" s="93"/>
      <c r="E83" s="93"/>
      <c r="F83" s="93"/>
      <c r="G83" s="93"/>
      <c r="H83" s="21"/>
      <c r="I83" s="21"/>
      <c r="J83" s="21"/>
      <c r="K83" s="21"/>
    </row>
    <row r="84" spans="1:11" s="29" customFormat="1" ht="15">
      <c r="A84" s="12" t="str">
        <f>A10</f>
        <v>Item 5</v>
      </c>
      <c r="B84" s="12"/>
      <c r="C84" s="97"/>
      <c r="D84" s="97"/>
      <c r="E84" s="97"/>
      <c r="F84" s="97"/>
      <c r="G84" s="97"/>
      <c r="H84" s="50"/>
      <c r="I84" s="50"/>
      <c r="J84" s="50"/>
      <c r="K84" s="50"/>
    </row>
    <row r="85" spans="1:7" s="78" customFormat="1" ht="11.25">
      <c r="A85" s="79" t="str">
        <f>A70</f>
        <v>Non-recurring revenue</v>
      </c>
      <c r="B85" s="79"/>
      <c r="C85" s="93">
        <f>C102</f>
        <v>0</v>
      </c>
      <c r="D85" s="93">
        <f>D102</f>
        <v>0</v>
      </c>
      <c r="E85" s="93">
        <f>E102</f>
        <v>50</v>
      </c>
      <c r="F85" s="93">
        <f>F102</f>
        <v>50</v>
      </c>
      <c r="G85" s="93">
        <f>G102</f>
        <v>50</v>
      </c>
    </row>
    <row r="86" spans="1:11" s="42" customFormat="1" ht="11.25">
      <c r="A86" s="79" t="str">
        <f>A71</f>
        <v>Recurring revenue</v>
      </c>
      <c r="B86" s="79"/>
      <c r="C86" s="94">
        <f>C110</f>
        <v>0</v>
      </c>
      <c r="D86" s="94">
        <f>D110</f>
        <v>0</v>
      </c>
      <c r="E86" s="94">
        <f>E110</f>
        <v>0</v>
      </c>
      <c r="F86" s="94">
        <f>F110</f>
        <v>0</v>
      </c>
      <c r="G86" s="94">
        <f>G110</f>
        <v>0</v>
      </c>
      <c r="H86" s="45"/>
      <c r="I86" s="45"/>
      <c r="J86" s="45"/>
      <c r="K86" s="45"/>
    </row>
    <row r="87" spans="1:11" s="19" customFormat="1" ht="11.25">
      <c r="A87" s="79"/>
      <c r="B87" s="79"/>
      <c r="C87" s="93">
        <f>SUM(C85:C86)</f>
        <v>0</v>
      </c>
      <c r="D87" s="93">
        <f>SUM(D85:D86)</f>
        <v>0</v>
      </c>
      <c r="E87" s="93">
        <f>SUM(E85:E86)</f>
        <v>50</v>
      </c>
      <c r="F87" s="93">
        <f>SUM(F85:F86)</f>
        <v>50</v>
      </c>
      <c r="G87" s="93">
        <f>SUM(G85:G86)</f>
        <v>50</v>
      </c>
      <c r="H87" s="21"/>
      <c r="I87" s="21"/>
      <c r="J87" s="21"/>
      <c r="K87" s="21"/>
    </row>
    <row r="88" spans="1:11" s="19" customFormat="1" ht="11.25">
      <c r="A88" s="79"/>
      <c r="B88" s="79"/>
      <c r="C88" s="93"/>
      <c r="D88" s="93"/>
      <c r="E88" s="93"/>
      <c r="F88" s="93"/>
      <c r="G88" s="93"/>
      <c r="H88" s="21"/>
      <c r="I88" s="21"/>
      <c r="J88" s="21"/>
      <c r="K88" s="21"/>
    </row>
    <row r="89" spans="1:11" s="29" customFormat="1" ht="15">
      <c r="A89" s="12" t="str">
        <f>A11</f>
        <v>Total</v>
      </c>
      <c r="B89" s="12"/>
      <c r="C89" s="97"/>
      <c r="D89" s="97"/>
      <c r="E89" s="97"/>
      <c r="F89" s="97"/>
      <c r="G89" s="97"/>
      <c r="H89" s="50"/>
      <c r="I89" s="50"/>
      <c r="J89" s="50"/>
      <c r="K89" s="50"/>
    </row>
    <row r="90" spans="1:7" s="78" customFormat="1" ht="11.25">
      <c r="A90" s="79" t="str">
        <f>A70</f>
        <v>Non-recurring revenue</v>
      </c>
      <c r="B90" s="79"/>
      <c r="C90" s="93">
        <f aca="true" t="shared" si="7" ref="C90:G91">C65+C70+C75+C80+C85</f>
        <v>0</v>
      </c>
      <c r="D90" s="93">
        <f t="shared" si="7"/>
        <v>25</v>
      </c>
      <c r="E90" s="93">
        <f t="shared" si="7"/>
        <v>225</v>
      </c>
      <c r="F90" s="93">
        <f t="shared" si="7"/>
        <v>225</v>
      </c>
      <c r="G90" s="93">
        <f t="shared" si="7"/>
        <v>225</v>
      </c>
    </row>
    <row r="91" spans="1:11" s="42" customFormat="1" ht="11.25">
      <c r="A91" s="79" t="str">
        <f>A71</f>
        <v>Recurring revenue</v>
      </c>
      <c r="B91" s="79"/>
      <c r="C91" s="94">
        <f t="shared" si="7"/>
        <v>0</v>
      </c>
      <c r="D91" s="94">
        <f t="shared" si="7"/>
        <v>0</v>
      </c>
      <c r="E91" s="94">
        <f t="shared" si="7"/>
        <v>0</v>
      </c>
      <c r="F91" s="94">
        <f t="shared" si="7"/>
        <v>0</v>
      </c>
      <c r="G91" s="94">
        <f t="shared" si="7"/>
        <v>0</v>
      </c>
      <c r="H91" s="45"/>
      <c r="I91" s="45"/>
      <c r="J91" s="45"/>
      <c r="K91" s="45"/>
    </row>
    <row r="92" spans="1:7" ht="12.75">
      <c r="A92" s="77"/>
      <c r="B92" s="77"/>
      <c r="C92" s="98">
        <f>SUM(C90:C91)</f>
        <v>0</v>
      </c>
      <c r="D92" s="98">
        <f>SUM(D90:D91)</f>
        <v>25</v>
      </c>
      <c r="E92" s="98">
        <f>SUM(E90:E91)</f>
        <v>225</v>
      </c>
      <c r="F92" s="98">
        <f>SUM(F90:F91)</f>
        <v>225</v>
      </c>
      <c r="G92" s="98">
        <f>SUM(G90:G91)</f>
        <v>225</v>
      </c>
    </row>
    <row r="93" spans="1:11" s="14" customFormat="1" ht="18">
      <c r="A93" s="5" t="str">
        <f>A1</f>
        <v>ABC Company Inc</v>
      </c>
      <c r="B93" s="5"/>
      <c r="C93" s="212"/>
      <c r="D93" s="212"/>
      <c r="E93" s="212"/>
      <c r="F93" s="212"/>
      <c r="G93" s="212"/>
      <c r="H93" s="37"/>
      <c r="I93" s="37"/>
      <c r="J93" s="37"/>
      <c r="K93" s="37"/>
    </row>
    <row r="94" spans="1:11" s="14" customFormat="1" ht="15.75">
      <c r="A94" s="162" t="str">
        <f>A2</f>
        <v>Revenue 3</v>
      </c>
      <c r="B94" s="12"/>
      <c r="C94" s="213"/>
      <c r="D94" s="213"/>
      <c r="E94" s="213"/>
      <c r="F94" s="213"/>
      <c r="G94" s="213"/>
      <c r="H94" s="37"/>
      <c r="I94" s="37"/>
      <c r="J94" s="37"/>
      <c r="K94" s="37"/>
    </row>
    <row r="95" spans="1:11" s="14" customFormat="1" ht="14.25">
      <c r="A95" s="12" t="s">
        <v>135</v>
      </c>
      <c r="B95" s="12"/>
      <c r="C95" s="213"/>
      <c r="D95" s="213"/>
      <c r="E95" s="213"/>
      <c r="F95" s="213"/>
      <c r="G95" s="213"/>
      <c r="H95" s="37"/>
      <c r="I95" s="37"/>
      <c r="J95" s="37"/>
      <c r="K95" s="37"/>
    </row>
    <row r="96" spans="1:7" ht="12.75">
      <c r="A96" s="12"/>
      <c r="B96" s="12"/>
      <c r="C96" s="213"/>
      <c r="D96" s="213"/>
      <c r="E96" s="213"/>
      <c r="F96" s="213"/>
      <c r="G96" s="213"/>
    </row>
    <row r="97" spans="1:11" s="14" customFormat="1" ht="14.25">
      <c r="A97" s="12" t="s">
        <v>129</v>
      </c>
      <c r="B97" s="12"/>
      <c r="C97" s="211" t="str">
        <f>C5</f>
        <v>2000/2001</v>
      </c>
      <c r="D97" s="211" t="str">
        <f>D5</f>
        <v>2001/2002</v>
      </c>
      <c r="E97" s="211" t="str">
        <f>E5</f>
        <v>2002/2003</v>
      </c>
      <c r="F97" s="211" t="str">
        <f>F5</f>
        <v>2003/2004</v>
      </c>
      <c r="G97" s="211" t="str">
        <f>G5</f>
        <v>2004/2005</v>
      </c>
      <c r="H97" s="37"/>
      <c r="I97" s="37"/>
      <c r="J97" s="37"/>
      <c r="K97" s="37"/>
    </row>
    <row r="98" spans="1:7" s="78" customFormat="1" ht="11.25">
      <c r="A98" s="79" t="str">
        <f>A6</f>
        <v>Item 1</v>
      </c>
      <c r="B98" s="214"/>
      <c r="C98" s="215">
        <f>'Business activity'!C20*Assumptions!C128</f>
        <v>0</v>
      </c>
      <c r="D98" s="215">
        <f>'Business activity'!D20*Assumptions!D128</f>
        <v>25</v>
      </c>
      <c r="E98" s="215">
        <f>'Business activity'!E20*Assumptions!E128</f>
        <v>25</v>
      </c>
      <c r="F98" s="215">
        <f>'Business activity'!F20*Assumptions!F128</f>
        <v>25</v>
      </c>
      <c r="G98" s="215">
        <f>'Business activity'!G20*Assumptions!G128</f>
        <v>25</v>
      </c>
    </row>
    <row r="99" spans="1:11" s="42" customFormat="1" ht="11.25">
      <c r="A99" s="79" t="str">
        <f>A7</f>
        <v>Item 2</v>
      </c>
      <c r="B99" s="79"/>
      <c r="C99" s="215">
        <f>'Business activity'!C21*Assumptions!C129</f>
        <v>0</v>
      </c>
      <c r="D99" s="215">
        <f>'Business activity'!D21*Assumptions!D129</f>
        <v>0</v>
      </c>
      <c r="E99" s="215">
        <f>'Business activity'!E21*Assumptions!E129</f>
        <v>50</v>
      </c>
      <c r="F99" s="215">
        <f>'Business activity'!F21*Assumptions!F129</f>
        <v>50</v>
      </c>
      <c r="G99" s="215">
        <f>'Business activity'!G21*Assumptions!G129</f>
        <v>50</v>
      </c>
      <c r="H99" s="45"/>
      <c r="I99" s="45"/>
      <c r="J99" s="45"/>
      <c r="K99" s="45"/>
    </row>
    <row r="100" spans="1:11" s="19" customFormat="1" ht="11.25">
      <c r="A100" s="79" t="str">
        <f>A8</f>
        <v>Item 3</v>
      </c>
      <c r="B100" s="79"/>
      <c r="C100" s="215">
        <f>'Business activity'!C22*Assumptions!C130</f>
        <v>0</v>
      </c>
      <c r="D100" s="215">
        <f>'Business activity'!D22*Assumptions!D130</f>
        <v>0</v>
      </c>
      <c r="E100" s="215">
        <f>'Business activity'!E22*Assumptions!E130</f>
        <v>50</v>
      </c>
      <c r="F100" s="215">
        <f>'Business activity'!F22*Assumptions!F130</f>
        <v>50</v>
      </c>
      <c r="G100" s="215">
        <f>'Business activity'!G22*Assumptions!G130</f>
        <v>50</v>
      </c>
      <c r="H100" s="21"/>
      <c r="I100" s="21"/>
      <c r="J100" s="21"/>
      <c r="K100" s="21"/>
    </row>
    <row r="101" spans="1:11" s="19" customFormat="1" ht="11.25">
      <c r="A101" s="79" t="str">
        <f>A9</f>
        <v>Item 4</v>
      </c>
      <c r="B101" s="79"/>
      <c r="C101" s="215">
        <f>'Business activity'!C23*Assumptions!C131</f>
        <v>0</v>
      </c>
      <c r="D101" s="215">
        <f>'Business activity'!D23*Assumptions!D131</f>
        <v>0</v>
      </c>
      <c r="E101" s="215">
        <f>'Business activity'!E23*Assumptions!E131</f>
        <v>50</v>
      </c>
      <c r="F101" s="215">
        <f>'Business activity'!F23*Assumptions!F131</f>
        <v>50</v>
      </c>
      <c r="G101" s="215">
        <f>'Business activity'!G23*Assumptions!G131</f>
        <v>50</v>
      </c>
      <c r="H101" s="21"/>
      <c r="I101" s="21"/>
      <c r="J101" s="21"/>
      <c r="K101" s="21"/>
    </row>
    <row r="102" spans="1:11" s="19" customFormat="1" ht="11.25">
      <c r="A102" s="79" t="str">
        <f>A10</f>
        <v>Item 5</v>
      </c>
      <c r="B102" s="79"/>
      <c r="C102" s="216">
        <f>'Business activity'!C24*Assumptions!C132</f>
        <v>0</v>
      </c>
      <c r="D102" s="216">
        <f>'Business activity'!D24*Assumptions!D132</f>
        <v>0</v>
      </c>
      <c r="E102" s="216">
        <f>'Business activity'!E24*Assumptions!E132</f>
        <v>50</v>
      </c>
      <c r="F102" s="216">
        <f>'Business activity'!F24*Assumptions!F132</f>
        <v>50</v>
      </c>
      <c r="G102" s="216">
        <f>'Business activity'!G24*Assumptions!G132</f>
        <v>50</v>
      </c>
      <c r="H102" s="21"/>
      <c r="I102" s="21"/>
      <c r="J102" s="21"/>
      <c r="K102" s="21"/>
    </row>
    <row r="103" spans="1:7" ht="12.75">
      <c r="A103" s="83" t="s">
        <v>11</v>
      </c>
      <c r="B103" s="83"/>
      <c r="C103" s="217">
        <f>SUM(C98:C102)</f>
        <v>0</v>
      </c>
      <c r="D103" s="217">
        <f>SUM(D98:D102)</f>
        <v>25</v>
      </c>
      <c r="E103" s="217">
        <f>SUM(E98:E102)</f>
        <v>225</v>
      </c>
      <c r="F103" s="217">
        <f>SUM(F98:F102)</f>
        <v>225</v>
      </c>
      <c r="G103" s="217">
        <f>SUM(G98:G102)</f>
        <v>225</v>
      </c>
    </row>
    <row r="104" spans="1:11" s="14" customFormat="1" ht="14.25">
      <c r="A104" s="84"/>
      <c r="B104" s="84"/>
      <c r="C104" s="83"/>
      <c r="D104" s="83"/>
      <c r="E104" s="83"/>
      <c r="F104" s="83"/>
      <c r="G104" s="83"/>
      <c r="H104" s="37"/>
      <c r="I104" s="37"/>
      <c r="J104" s="37"/>
      <c r="K104" s="37"/>
    </row>
    <row r="105" spans="1:7" ht="12.75">
      <c r="A105" s="12" t="s">
        <v>127</v>
      </c>
      <c r="B105" s="12"/>
      <c r="C105" s="92"/>
      <c r="D105" s="92"/>
      <c r="E105" s="92"/>
      <c r="F105" s="92"/>
      <c r="G105" s="92"/>
    </row>
    <row r="106" spans="1:7" s="78" customFormat="1" ht="11.25">
      <c r="A106" s="79" t="str">
        <f>A98</f>
        <v>Item 1</v>
      </c>
      <c r="B106" s="79"/>
      <c r="C106" s="215">
        <f>('Business activity'!B67*Assumptions!C135)+('Business activity'!C20*Assumptions!C135*Assumptions!C$48)</f>
        <v>0</v>
      </c>
      <c r="D106" s="215">
        <f>('Business activity'!C67*Assumptions!D135)+('Business activity'!D20*Assumptions!D135*Assumptions!D$48)</f>
        <v>0</v>
      </c>
      <c r="E106" s="215">
        <f>('Business activity'!D67*Assumptions!E135)+('Business activity'!E20*Assumptions!E135*Assumptions!E$48)</f>
        <v>0</v>
      </c>
      <c r="F106" s="215">
        <f>('Business activity'!E67*Assumptions!F135)+('Business activity'!F20*Assumptions!F135*Assumptions!F$48)</f>
        <v>0</v>
      </c>
      <c r="G106" s="215">
        <f>('Business activity'!F67*Assumptions!G135)+('Business activity'!G20*Assumptions!G135*Assumptions!G$48)</f>
        <v>0</v>
      </c>
    </row>
    <row r="107" spans="1:7" s="78" customFormat="1" ht="11.25">
      <c r="A107" s="79" t="str">
        <f>A99</f>
        <v>Item 2</v>
      </c>
      <c r="B107" s="79"/>
      <c r="C107" s="215">
        <f>('Business activity'!B68*Assumptions!C136)+('Business activity'!C21*Assumptions!C136*Assumptions!C$48)</f>
        <v>0</v>
      </c>
      <c r="D107" s="215">
        <f>('Business activity'!C68*Assumptions!D136)+('Business activity'!D21*Assumptions!D136*Assumptions!D$48)</f>
        <v>0</v>
      </c>
      <c r="E107" s="215">
        <f>('Business activity'!D68*Assumptions!E136)+('Business activity'!E21*Assumptions!E136*Assumptions!E$48)</f>
        <v>0</v>
      </c>
      <c r="F107" s="215">
        <f>('Business activity'!E68*Assumptions!F136)+('Business activity'!F21*Assumptions!F136*Assumptions!F$48)</f>
        <v>0</v>
      </c>
      <c r="G107" s="215">
        <f>('Business activity'!F68*Assumptions!G136)+('Business activity'!G21*Assumptions!G136*Assumptions!G$48)</f>
        <v>0</v>
      </c>
    </row>
    <row r="108" spans="1:7" s="78" customFormat="1" ht="11.25">
      <c r="A108" s="79" t="str">
        <f>A100</f>
        <v>Item 3</v>
      </c>
      <c r="B108" s="79"/>
      <c r="C108" s="215">
        <f>('Business activity'!B69*Assumptions!C137)+('Business activity'!C22*Assumptions!C137*Assumptions!C$48)</f>
        <v>0</v>
      </c>
      <c r="D108" s="215">
        <f>('Business activity'!C69*Assumptions!D137)+('Business activity'!D22*Assumptions!D137*Assumptions!D$48)</f>
        <v>0</v>
      </c>
      <c r="E108" s="215">
        <f>('Business activity'!D69*Assumptions!E137)+('Business activity'!E22*Assumptions!E137*Assumptions!E$48)</f>
        <v>0</v>
      </c>
      <c r="F108" s="215">
        <f>('Business activity'!E69*Assumptions!F137)+('Business activity'!F22*Assumptions!F137*Assumptions!F$48)</f>
        <v>0</v>
      </c>
      <c r="G108" s="215">
        <f>('Business activity'!F69*Assumptions!G137)+('Business activity'!G22*Assumptions!G137*Assumptions!G$48)</f>
        <v>0</v>
      </c>
    </row>
    <row r="109" spans="1:7" s="78" customFormat="1" ht="11.25">
      <c r="A109" s="79" t="str">
        <f>A101</f>
        <v>Item 4</v>
      </c>
      <c r="B109" s="79"/>
      <c r="C109" s="215">
        <f>('Business activity'!B70*Assumptions!C138)+('Business activity'!C23*Assumptions!C138*Assumptions!C$48)</f>
        <v>0</v>
      </c>
      <c r="D109" s="215">
        <f>('Business activity'!C70*Assumptions!D138)+('Business activity'!D23*Assumptions!D138*Assumptions!D$48)</f>
        <v>0</v>
      </c>
      <c r="E109" s="215">
        <f>('Business activity'!D70*Assumptions!E138)+('Business activity'!E23*Assumptions!E138*Assumptions!E$48)</f>
        <v>0</v>
      </c>
      <c r="F109" s="215">
        <f>('Business activity'!E70*Assumptions!F138)+('Business activity'!F23*Assumptions!F138*Assumptions!F$48)</f>
        <v>0</v>
      </c>
      <c r="G109" s="215">
        <f>('Business activity'!F70*Assumptions!G138)+('Business activity'!G23*Assumptions!G138*Assumptions!G$48)</f>
        <v>0</v>
      </c>
    </row>
    <row r="110" spans="1:7" s="78" customFormat="1" ht="11.25">
      <c r="A110" s="79" t="str">
        <f>A102</f>
        <v>Item 5</v>
      </c>
      <c r="B110" s="79"/>
      <c r="C110" s="216">
        <f>('Business activity'!B71*Assumptions!C139)+('Business activity'!C24*Assumptions!C139*Assumptions!C$48)</f>
        <v>0</v>
      </c>
      <c r="D110" s="216">
        <f>('Business activity'!C71*Assumptions!D139)+('Business activity'!D24*Assumptions!D139*Assumptions!D$48)</f>
        <v>0</v>
      </c>
      <c r="E110" s="216">
        <f>('Business activity'!D71*Assumptions!E139)+('Business activity'!E24*Assumptions!E139*Assumptions!E$48)</f>
        <v>0</v>
      </c>
      <c r="F110" s="216">
        <f>('Business activity'!E71*Assumptions!F139)+('Business activity'!F24*Assumptions!F139*Assumptions!F$48)</f>
        <v>0</v>
      </c>
      <c r="G110" s="216">
        <f>('Business activity'!F71*Assumptions!G139)+('Business activity'!G24*Assumptions!G139*Assumptions!G$48)</f>
        <v>0</v>
      </c>
    </row>
    <row r="111" spans="1:7" ht="12.75">
      <c r="A111" s="83" t="s">
        <v>11</v>
      </c>
      <c r="B111" s="83"/>
      <c r="C111" s="217">
        <f>SUM(C106:C110)</f>
        <v>0</v>
      </c>
      <c r="D111" s="217">
        <f>SUM(D106:D110)</f>
        <v>0</v>
      </c>
      <c r="E111" s="217">
        <f>SUM(E106:E110)</f>
        <v>0</v>
      </c>
      <c r="F111" s="217">
        <f>SUM(F106:F110)</f>
        <v>0</v>
      </c>
      <c r="G111" s="217">
        <f>SUM(G106:G110)</f>
        <v>0</v>
      </c>
    </row>
    <row r="112" spans="1:7" ht="12.75">
      <c r="A112" s="84"/>
      <c r="B112" s="84"/>
      <c r="C112" s="83"/>
      <c r="D112" s="83"/>
      <c r="E112" s="83"/>
      <c r="F112" s="83"/>
      <c r="G112" s="83"/>
    </row>
    <row r="113" spans="1:7" ht="12.75">
      <c r="A113" s="12" t="str">
        <f>A11</f>
        <v>Total</v>
      </c>
      <c r="B113" s="12"/>
      <c r="C113" s="92"/>
      <c r="D113" s="92"/>
      <c r="E113" s="92"/>
      <c r="F113" s="92"/>
      <c r="G113" s="92"/>
    </row>
    <row r="114" spans="1:7" s="78" customFormat="1" ht="11.25">
      <c r="A114" s="79" t="str">
        <f>A98</f>
        <v>Item 1</v>
      </c>
      <c r="B114" s="79"/>
      <c r="C114" s="215">
        <f aca="true" t="shared" si="8" ref="C114:G116">C98+C106</f>
        <v>0</v>
      </c>
      <c r="D114" s="215">
        <f t="shared" si="8"/>
        <v>25</v>
      </c>
      <c r="E114" s="215">
        <f t="shared" si="8"/>
        <v>25</v>
      </c>
      <c r="F114" s="215">
        <f t="shared" si="8"/>
        <v>25</v>
      </c>
      <c r="G114" s="215">
        <f t="shared" si="8"/>
        <v>25</v>
      </c>
    </row>
    <row r="115" spans="1:7" s="78" customFormat="1" ht="11.25">
      <c r="A115" s="79" t="str">
        <f>A99</f>
        <v>Item 2</v>
      </c>
      <c r="B115" s="79"/>
      <c r="C115" s="215">
        <f t="shared" si="8"/>
        <v>0</v>
      </c>
      <c r="D115" s="215">
        <f t="shared" si="8"/>
        <v>0</v>
      </c>
      <c r="E115" s="215">
        <f t="shared" si="8"/>
        <v>50</v>
      </c>
      <c r="F115" s="215">
        <f t="shared" si="8"/>
        <v>50</v>
      </c>
      <c r="G115" s="215">
        <f t="shared" si="8"/>
        <v>50</v>
      </c>
    </row>
    <row r="116" spans="1:7" s="78" customFormat="1" ht="11.25">
      <c r="A116" s="79" t="str">
        <f>A100</f>
        <v>Item 3</v>
      </c>
      <c r="B116" s="79"/>
      <c r="C116" s="215">
        <f t="shared" si="8"/>
        <v>0</v>
      </c>
      <c r="D116" s="215">
        <f t="shared" si="8"/>
        <v>0</v>
      </c>
      <c r="E116" s="215">
        <f t="shared" si="8"/>
        <v>50</v>
      </c>
      <c r="F116" s="215">
        <f t="shared" si="8"/>
        <v>50</v>
      </c>
      <c r="G116" s="215">
        <f t="shared" si="8"/>
        <v>50</v>
      </c>
    </row>
    <row r="117" spans="1:7" s="78" customFormat="1" ht="11.25">
      <c r="A117" s="79" t="str">
        <f>A101</f>
        <v>Item 4</v>
      </c>
      <c r="B117" s="79"/>
      <c r="C117" s="215">
        <f aca="true" t="shared" si="9" ref="C117:G118">C101+C109</f>
        <v>0</v>
      </c>
      <c r="D117" s="215">
        <f t="shared" si="9"/>
        <v>0</v>
      </c>
      <c r="E117" s="215">
        <f t="shared" si="9"/>
        <v>50</v>
      </c>
      <c r="F117" s="215">
        <f t="shared" si="9"/>
        <v>50</v>
      </c>
      <c r="G117" s="215">
        <f t="shared" si="9"/>
        <v>50</v>
      </c>
    </row>
    <row r="118" spans="1:7" s="78" customFormat="1" ht="11.25">
      <c r="A118" s="79" t="str">
        <f>A102</f>
        <v>Item 5</v>
      </c>
      <c r="B118" s="79"/>
      <c r="C118" s="216">
        <f t="shared" si="9"/>
        <v>0</v>
      </c>
      <c r="D118" s="216">
        <f t="shared" si="9"/>
        <v>0</v>
      </c>
      <c r="E118" s="216">
        <f t="shared" si="9"/>
        <v>50</v>
      </c>
      <c r="F118" s="216">
        <f t="shared" si="9"/>
        <v>50</v>
      </c>
      <c r="G118" s="216">
        <f t="shared" si="9"/>
        <v>50</v>
      </c>
    </row>
    <row r="119" spans="1:7" ht="12.75">
      <c r="A119" s="83" t="s">
        <v>11</v>
      </c>
      <c r="B119" s="83"/>
      <c r="C119" s="217">
        <f>SUM(C114:C118)</f>
        <v>0</v>
      </c>
      <c r="D119" s="217">
        <f>SUM(D114:D118)</f>
        <v>25</v>
      </c>
      <c r="E119" s="217">
        <f>SUM(E114:E118)</f>
        <v>225</v>
      </c>
      <c r="F119" s="217">
        <f>SUM(F114:F118)</f>
        <v>225</v>
      </c>
      <c r="G119" s="217">
        <f>SUM(G114:G118)</f>
        <v>225</v>
      </c>
    </row>
    <row r="120" spans="1:11" s="14" customFormat="1" ht="14.25">
      <c r="A120" s="12"/>
      <c r="B120" s="12"/>
      <c r="C120" s="213"/>
      <c r="D120" s="213"/>
      <c r="E120" s="213"/>
      <c r="F120" s="213"/>
      <c r="G120" s="213"/>
      <c r="H120" s="37"/>
      <c r="I120" s="37"/>
      <c r="J120" s="37"/>
      <c r="K120" s="37"/>
    </row>
    <row r="121" spans="1:7" ht="12.75">
      <c r="A121" s="12" t="s">
        <v>142</v>
      </c>
      <c r="B121" s="12"/>
      <c r="C121" s="92"/>
      <c r="D121" s="92"/>
      <c r="E121" s="92"/>
      <c r="F121" s="92"/>
      <c r="G121" s="92"/>
    </row>
    <row r="122" spans="1:7" s="78" customFormat="1" ht="11.25">
      <c r="A122" s="79" t="str">
        <f>A114</f>
        <v>Item 1</v>
      </c>
      <c r="B122" s="79"/>
      <c r="C122" s="215">
        <f>C98*Assumptions!C142</f>
        <v>0</v>
      </c>
      <c r="D122" s="215">
        <f>D98*Assumptions!D142</f>
        <v>5</v>
      </c>
      <c r="E122" s="215">
        <f>E98*Assumptions!E142</f>
        <v>5</v>
      </c>
      <c r="F122" s="215">
        <f>F98*Assumptions!F142</f>
        <v>5</v>
      </c>
      <c r="G122" s="215">
        <f>G98*Assumptions!G142</f>
        <v>5</v>
      </c>
    </row>
    <row r="123" spans="1:7" s="78" customFormat="1" ht="11.25">
      <c r="A123" s="79" t="str">
        <f>A115</f>
        <v>Item 2</v>
      </c>
      <c r="B123" s="79"/>
      <c r="C123" s="215">
        <f>C99*Assumptions!C143</f>
        <v>0</v>
      </c>
      <c r="D123" s="215">
        <f>D99*Assumptions!D143</f>
        <v>0</v>
      </c>
      <c r="E123" s="215">
        <f>E99*Assumptions!E143</f>
        <v>10</v>
      </c>
      <c r="F123" s="215">
        <f>F99*Assumptions!F143</f>
        <v>10</v>
      </c>
      <c r="G123" s="215">
        <f>G99*Assumptions!G143</f>
        <v>10</v>
      </c>
    </row>
    <row r="124" spans="1:7" s="78" customFormat="1" ht="11.25">
      <c r="A124" s="79" t="str">
        <f>A116</f>
        <v>Item 3</v>
      </c>
      <c r="B124" s="79"/>
      <c r="C124" s="215">
        <f>C100*Assumptions!C144</f>
        <v>0</v>
      </c>
      <c r="D124" s="215">
        <f>D100*Assumptions!D144</f>
        <v>0</v>
      </c>
      <c r="E124" s="215">
        <f>E100*Assumptions!E144</f>
        <v>10</v>
      </c>
      <c r="F124" s="215">
        <f>F100*Assumptions!F144</f>
        <v>10</v>
      </c>
      <c r="G124" s="215">
        <f>G100*Assumptions!G144</f>
        <v>10</v>
      </c>
    </row>
    <row r="125" spans="1:7" s="78" customFormat="1" ht="11.25">
      <c r="A125" s="79" t="str">
        <f>A117</f>
        <v>Item 4</v>
      </c>
      <c r="B125" s="79"/>
      <c r="C125" s="215">
        <f>C101*Assumptions!C145</f>
        <v>0</v>
      </c>
      <c r="D125" s="215">
        <f>D101*Assumptions!D145</f>
        <v>0</v>
      </c>
      <c r="E125" s="215">
        <f>E101*Assumptions!E145</f>
        <v>10</v>
      </c>
      <c r="F125" s="215">
        <f>F101*Assumptions!F145</f>
        <v>10</v>
      </c>
      <c r="G125" s="215">
        <f>G101*Assumptions!G145</f>
        <v>10</v>
      </c>
    </row>
    <row r="126" spans="1:7" s="78" customFormat="1" ht="11.25">
      <c r="A126" s="79" t="str">
        <f>A118</f>
        <v>Item 5</v>
      </c>
      <c r="B126" s="79"/>
      <c r="C126" s="216">
        <f>C102*Assumptions!C146</f>
        <v>0</v>
      </c>
      <c r="D126" s="216">
        <f>D102*Assumptions!D146</f>
        <v>0</v>
      </c>
      <c r="E126" s="216">
        <f>E102*Assumptions!E146</f>
        <v>0</v>
      </c>
      <c r="F126" s="216">
        <f>F102*Assumptions!F146</f>
        <v>0</v>
      </c>
      <c r="G126" s="216">
        <f>G102*Assumptions!G146</f>
        <v>0</v>
      </c>
    </row>
    <row r="127" spans="1:7" ht="12.75">
      <c r="A127" s="83" t="s">
        <v>11</v>
      </c>
      <c r="B127" s="83"/>
      <c r="C127" s="217">
        <f>SUM(C122:C126)</f>
        <v>0</v>
      </c>
      <c r="D127" s="217">
        <f>SUM(D122:D126)</f>
        <v>5</v>
      </c>
      <c r="E127" s="217">
        <f>SUM(E122:E126)</f>
        <v>35</v>
      </c>
      <c r="F127" s="217">
        <f>SUM(F122:F126)</f>
        <v>35</v>
      </c>
      <c r="G127" s="217">
        <f>SUM(G122:G126)</f>
        <v>35</v>
      </c>
    </row>
    <row r="128" spans="1:7" ht="12.75">
      <c r="A128" s="83"/>
      <c r="B128" s="83"/>
      <c r="C128" s="217"/>
      <c r="D128" s="217"/>
      <c r="E128" s="217"/>
      <c r="F128" s="217"/>
      <c r="G128" s="217"/>
    </row>
    <row r="129" spans="1:7" ht="12.75">
      <c r="A129" s="12" t="s">
        <v>148</v>
      </c>
      <c r="B129" s="12"/>
      <c r="C129" s="92"/>
      <c r="D129" s="92"/>
      <c r="E129" s="92"/>
      <c r="F129" s="92"/>
      <c r="G129" s="92"/>
    </row>
    <row r="130" spans="1:7" s="78" customFormat="1" ht="14.25" customHeight="1">
      <c r="A130" s="79" t="str">
        <f>A122</f>
        <v>Item 1</v>
      </c>
      <c r="B130" s="79"/>
      <c r="C130" s="215">
        <f>C106*Assumptions!C149</f>
        <v>0</v>
      </c>
      <c r="D130" s="215">
        <f>D106*Assumptions!D149</f>
        <v>0</v>
      </c>
      <c r="E130" s="215">
        <f>E106*Assumptions!E149</f>
        <v>0</v>
      </c>
      <c r="F130" s="215">
        <f>F106*Assumptions!F149</f>
        <v>0</v>
      </c>
      <c r="G130" s="215">
        <f>G106*Assumptions!G149</f>
        <v>0</v>
      </c>
    </row>
    <row r="131" spans="1:7" s="78" customFormat="1" ht="11.25">
      <c r="A131" s="79" t="str">
        <f>A123</f>
        <v>Item 2</v>
      </c>
      <c r="B131" s="79"/>
      <c r="C131" s="215">
        <f>C107*Assumptions!C150</f>
        <v>0</v>
      </c>
      <c r="D131" s="215">
        <f>D107*Assumptions!D150</f>
        <v>0</v>
      </c>
      <c r="E131" s="215">
        <f>E107*Assumptions!E150</f>
        <v>0</v>
      </c>
      <c r="F131" s="215">
        <f>F107*Assumptions!F150</f>
        <v>0</v>
      </c>
      <c r="G131" s="215">
        <f>G107*Assumptions!G150</f>
        <v>0</v>
      </c>
    </row>
    <row r="132" spans="1:7" s="78" customFormat="1" ht="11.25">
      <c r="A132" s="79" t="str">
        <f>A124</f>
        <v>Item 3</v>
      </c>
      <c r="B132" s="79"/>
      <c r="C132" s="215">
        <f>C108*Assumptions!C151</f>
        <v>0</v>
      </c>
      <c r="D132" s="215">
        <f>D108*Assumptions!D151</f>
        <v>0</v>
      </c>
      <c r="E132" s="215">
        <f>E108*Assumptions!E151</f>
        <v>0</v>
      </c>
      <c r="F132" s="215">
        <f>F108*Assumptions!F151</f>
        <v>0</v>
      </c>
      <c r="G132" s="215">
        <f>G108*Assumptions!G151</f>
        <v>0</v>
      </c>
    </row>
    <row r="133" spans="1:7" s="78" customFormat="1" ht="11.25">
      <c r="A133" s="79" t="str">
        <f>A125</f>
        <v>Item 4</v>
      </c>
      <c r="B133" s="79"/>
      <c r="C133" s="215">
        <f>C109*Assumptions!C152</f>
        <v>0</v>
      </c>
      <c r="D133" s="215">
        <f>D109*Assumptions!D152</f>
        <v>0</v>
      </c>
      <c r="E133" s="215">
        <f>E109*Assumptions!E152</f>
        <v>0</v>
      </c>
      <c r="F133" s="215">
        <f>F109*Assumptions!F152</f>
        <v>0</v>
      </c>
      <c r="G133" s="215">
        <f>G109*Assumptions!G152</f>
        <v>0</v>
      </c>
    </row>
    <row r="134" spans="1:7" s="78" customFormat="1" ht="11.25">
      <c r="A134" s="79" t="str">
        <f>A126</f>
        <v>Item 5</v>
      </c>
      <c r="B134" s="79"/>
      <c r="C134" s="216">
        <f>C110*Assumptions!C153</f>
        <v>0</v>
      </c>
      <c r="D134" s="216">
        <f>D110*Assumptions!D153</f>
        <v>0</v>
      </c>
      <c r="E134" s="216">
        <f>E110*Assumptions!E153</f>
        <v>0</v>
      </c>
      <c r="F134" s="216">
        <f>F110*Assumptions!F153</f>
        <v>0</v>
      </c>
      <c r="G134" s="216">
        <f>G110*Assumptions!G153</f>
        <v>0</v>
      </c>
    </row>
    <row r="135" spans="1:7" ht="12.75">
      <c r="A135" s="83" t="s">
        <v>11</v>
      </c>
      <c r="B135" s="83"/>
      <c r="C135" s="217">
        <f>SUM(C130:C134)</f>
        <v>0</v>
      </c>
      <c r="D135" s="217">
        <f>SUM(D130:D134)</f>
        <v>0</v>
      </c>
      <c r="E135" s="217">
        <f>SUM(E130:E134)</f>
        <v>0</v>
      </c>
      <c r="F135" s="217">
        <f>SUM(F130:F134)</f>
        <v>0</v>
      </c>
      <c r="G135" s="217">
        <f>SUM(G130:G134)</f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scale="97" r:id="rId1"/>
  <headerFooter alignWithMargins="0">
    <oddFooter>&amp;L&amp;B Confidential&amp;B&amp;C&amp;A&amp;RPage &amp;P</oddFooter>
  </headerFooter>
  <rowBreaks count="2" manualBreakCount="2">
    <brk id="59" max="8" man="1"/>
    <brk id="9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118"/>
  <sheetViews>
    <sheetView zoomScalePageLayoutView="0" workbookViewId="0" topLeftCell="A95">
      <selection activeCell="C130" sqref="C130"/>
    </sheetView>
  </sheetViews>
  <sheetFormatPr defaultColWidth="9.33203125" defaultRowHeight="12.75"/>
  <cols>
    <col min="1" max="1" width="26.5" style="8" customWidth="1"/>
    <col min="2" max="2" width="5" style="8" customWidth="1"/>
    <col min="3" max="3" width="15.33203125" style="8" customWidth="1"/>
    <col min="4" max="4" width="16.5" style="8" customWidth="1"/>
    <col min="5" max="5" width="16.33203125" style="8" customWidth="1"/>
    <col min="6" max="6" width="14.5" style="8" customWidth="1"/>
    <col min="7" max="7" width="16.16015625" style="8" customWidth="1"/>
    <col min="8" max="18" width="11.83203125" style="8" customWidth="1"/>
    <col min="19" max="20" width="9.83203125" style="8" customWidth="1"/>
    <col min="21" max="22" width="11.83203125" style="8" customWidth="1"/>
    <col min="23" max="16384" width="9.33203125" style="8" customWidth="1"/>
  </cols>
  <sheetData>
    <row r="1" spans="1:2" ht="18">
      <c r="A1" s="2" t="str">
        <f>Assumptions!A1</f>
        <v>ABC Company Inc</v>
      </c>
      <c r="B1" s="73"/>
    </row>
    <row r="2" s="74" customFormat="1" ht="15.75">
      <c r="A2" s="1" t="str">
        <f>Assumptions!A42</f>
        <v>Revenue 4</v>
      </c>
    </row>
    <row r="3" s="74" customFormat="1" ht="15.75">
      <c r="A3" s="1" t="s">
        <v>131</v>
      </c>
    </row>
    <row r="4" ht="12.75">
      <c r="B4" s="76"/>
    </row>
    <row r="5" spans="1:7" ht="12.75">
      <c r="A5" s="76" t="s">
        <v>167</v>
      </c>
      <c r="B5" s="76"/>
      <c r="C5" s="77" t="str">
        <f>Assumptions!C36</f>
        <v>2000/2001</v>
      </c>
      <c r="D5" s="77" t="str">
        <f>Assumptions!D36</f>
        <v>2001/2002</v>
      </c>
      <c r="E5" s="77" t="str">
        <f>Assumptions!E36</f>
        <v>2002/2003</v>
      </c>
      <c r="F5" s="77" t="str">
        <f>Assumptions!F36</f>
        <v>2003/2004</v>
      </c>
      <c r="G5" s="77" t="str">
        <f>Assumptions!G36</f>
        <v>2004/2005</v>
      </c>
    </row>
    <row r="6" spans="1:7" ht="12.75">
      <c r="A6" s="84" t="str">
        <f>Assumptions!A159</f>
        <v>Item 1</v>
      </c>
      <c r="B6" s="84"/>
      <c r="C6" s="8">
        <f aca="true" t="shared" si="0" ref="C6:G9">C27+C34</f>
        <v>0</v>
      </c>
      <c r="D6" s="8">
        <f t="shared" si="0"/>
        <v>0</v>
      </c>
      <c r="E6" s="8">
        <f t="shared" si="0"/>
        <v>500</v>
      </c>
      <c r="F6" s="8">
        <f t="shared" si="0"/>
        <v>1000</v>
      </c>
      <c r="G6" s="8">
        <f t="shared" si="0"/>
        <v>1500</v>
      </c>
    </row>
    <row r="7" spans="1:7" ht="12.75">
      <c r="A7" s="84" t="str">
        <f>Assumptions!A160</f>
        <v>Item 2</v>
      </c>
      <c r="B7" s="84"/>
      <c r="C7" s="8">
        <f t="shared" si="0"/>
        <v>0</v>
      </c>
      <c r="D7" s="8">
        <f t="shared" si="0"/>
        <v>0</v>
      </c>
      <c r="E7" s="8">
        <f t="shared" si="0"/>
        <v>100</v>
      </c>
      <c r="F7" s="8">
        <f t="shared" si="0"/>
        <v>150</v>
      </c>
      <c r="G7" s="8">
        <f t="shared" si="0"/>
        <v>200</v>
      </c>
    </row>
    <row r="8" spans="1:7" ht="12.75">
      <c r="A8" s="84" t="str">
        <f>Assumptions!A161</f>
        <v>Item 3</v>
      </c>
      <c r="B8" s="84"/>
      <c r="C8" s="8">
        <f t="shared" si="0"/>
        <v>0</v>
      </c>
      <c r="D8" s="8">
        <f t="shared" si="0"/>
        <v>0</v>
      </c>
      <c r="E8" s="8">
        <f t="shared" si="0"/>
        <v>25</v>
      </c>
      <c r="F8" s="8">
        <f t="shared" si="0"/>
        <v>125</v>
      </c>
      <c r="G8" s="8">
        <f t="shared" si="0"/>
        <v>250</v>
      </c>
    </row>
    <row r="9" spans="1:7" ht="12.75">
      <c r="A9" s="84" t="str">
        <f>Assumptions!A162</f>
        <v>Item 4</v>
      </c>
      <c r="B9" s="84"/>
      <c r="C9" s="117">
        <f t="shared" si="0"/>
        <v>0</v>
      </c>
      <c r="D9" s="117">
        <f t="shared" si="0"/>
        <v>0</v>
      </c>
      <c r="E9" s="117">
        <f t="shared" si="0"/>
        <v>25</v>
      </c>
      <c r="F9" s="117">
        <f t="shared" si="0"/>
        <v>100</v>
      </c>
      <c r="G9" s="117">
        <f t="shared" si="0"/>
        <v>250</v>
      </c>
    </row>
    <row r="10" spans="1:7" ht="12.75">
      <c r="A10" s="83" t="s">
        <v>11</v>
      </c>
      <c r="B10" s="84"/>
      <c r="C10" s="8">
        <f>SUM(C6:C9)</f>
        <v>0</v>
      </c>
      <c r="D10" s="8">
        <f>SUM(D6:D9)</f>
        <v>0</v>
      </c>
      <c r="E10" s="8">
        <f>SUM(E6:E9)</f>
        <v>650</v>
      </c>
      <c r="F10" s="8">
        <f>SUM(F6:F9)</f>
        <v>1375</v>
      </c>
      <c r="G10" s="8">
        <f>SUM(G6:G9)</f>
        <v>2200</v>
      </c>
    </row>
    <row r="12" spans="1:7" ht="12.75">
      <c r="A12" s="76" t="s">
        <v>141</v>
      </c>
      <c r="B12" s="76"/>
      <c r="C12" s="77" t="str">
        <f>C5</f>
        <v>2000/2001</v>
      </c>
      <c r="D12" s="77" t="str">
        <f>D5</f>
        <v>2001/2002</v>
      </c>
      <c r="E12" s="77" t="str">
        <f>E5</f>
        <v>2002/2003</v>
      </c>
      <c r="F12" s="77" t="str">
        <f>F5</f>
        <v>2003/2004</v>
      </c>
      <c r="G12" s="77" t="str">
        <f>G5</f>
        <v>2004/2005</v>
      </c>
    </row>
    <row r="13" spans="1:7" ht="12.75">
      <c r="A13" s="84" t="str">
        <f>A6</f>
        <v>Item 1</v>
      </c>
      <c r="B13" s="84"/>
      <c r="C13" s="8">
        <f>C41+C48</f>
        <v>0</v>
      </c>
      <c r="D13" s="8">
        <f>D41+D48</f>
        <v>0</v>
      </c>
      <c r="E13" s="8">
        <f>E41+E48</f>
        <v>300</v>
      </c>
      <c r="F13" s="8">
        <f>F41+F48</f>
        <v>600</v>
      </c>
      <c r="G13" s="8">
        <f>G41+G48</f>
        <v>900</v>
      </c>
    </row>
    <row r="14" spans="1:7" ht="12.75">
      <c r="A14" s="84" t="str">
        <f>A7</f>
        <v>Item 2</v>
      </c>
      <c r="B14" s="84"/>
      <c r="C14" s="8">
        <f aca="true" t="shared" si="1" ref="C14:G16">C42+C49</f>
        <v>0</v>
      </c>
      <c r="D14" s="8">
        <f t="shared" si="1"/>
        <v>0</v>
      </c>
      <c r="E14" s="8">
        <f t="shared" si="1"/>
        <v>90</v>
      </c>
      <c r="F14" s="8">
        <f t="shared" si="1"/>
        <v>135</v>
      </c>
      <c r="G14" s="8">
        <f t="shared" si="1"/>
        <v>180</v>
      </c>
    </row>
    <row r="15" spans="1:7" ht="12.75">
      <c r="A15" s="84" t="str">
        <f>A8</f>
        <v>Item 3</v>
      </c>
      <c r="B15" s="84"/>
      <c r="C15" s="8">
        <f t="shared" si="1"/>
        <v>0</v>
      </c>
      <c r="D15" s="8">
        <f t="shared" si="1"/>
        <v>0</v>
      </c>
      <c r="E15" s="8">
        <f t="shared" si="1"/>
        <v>22.5</v>
      </c>
      <c r="F15" s="8">
        <f t="shared" si="1"/>
        <v>112.5</v>
      </c>
      <c r="G15" s="8">
        <f t="shared" si="1"/>
        <v>225</v>
      </c>
    </row>
    <row r="16" spans="1:7" ht="12.75">
      <c r="A16" s="84" t="str">
        <f>A9</f>
        <v>Item 4</v>
      </c>
      <c r="B16" s="84"/>
      <c r="C16" s="117">
        <f t="shared" si="1"/>
        <v>0</v>
      </c>
      <c r="D16" s="117">
        <f t="shared" si="1"/>
        <v>0</v>
      </c>
      <c r="E16" s="117">
        <f t="shared" si="1"/>
        <v>22.5</v>
      </c>
      <c r="F16" s="117">
        <f t="shared" si="1"/>
        <v>90</v>
      </c>
      <c r="G16" s="117">
        <f t="shared" si="1"/>
        <v>225</v>
      </c>
    </row>
    <row r="17" spans="1:7" ht="12.75">
      <c r="A17" s="83" t="s">
        <v>11</v>
      </c>
      <c r="B17" s="84"/>
      <c r="C17" s="8">
        <f>SUM(C13:C16)</f>
        <v>0</v>
      </c>
      <c r="D17" s="8">
        <f>SUM(D13:D16)</f>
        <v>0</v>
      </c>
      <c r="E17" s="8">
        <f>SUM(E13:E16)</f>
        <v>435</v>
      </c>
      <c r="F17" s="8">
        <f>SUM(F13:F16)</f>
        <v>937.5</v>
      </c>
      <c r="G17" s="8">
        <f>SUM(G13:G16)</f>
        <v>1530</v>
      </c>
    </row>
    <row r="19" spans="1:7" ht="12.75">
      <c r="A19" s="76" t="s">
        <v>168</v>
      </c>
      <c r="B19" s="76"/>
      <c r="C19" s="77" t="str">
        <f>C12</f>
        <v>2000/2001</v>
      </c>
      <c r="D19" s="77" t="str">
        <f>D12</f>
        <v>2001/2002</v>
      </c>
      <c r="E19" s="77" t="str">
        <f>E12</f>
        <v>2002/2003</v>
      </c>
      <c r="F19" s="77" t="str">
        <f>F12</f>
        <v>2003/2004</v>
      </c>
      <c r="G19" s="77" t="str">
        <f>G12</f>
        <v>2004/2005</v>
      </c>
    </row>
    <row r="20" spans="1:7" ht="12.75">
      <c r="A20" s="84" t="str">
        <f>A13</f>
        <v>Item 1</v>
      </c>
      <c r="B20" s="84"/>
      <c r="C20" s="8">
        <f>C6-C13</f>
        <v>0</v>
      </c>
      <c r="D20" s="8">
        <f>D6-D13</f>
        <v>0</v>
      </c>
      <c r="E20" s="8">
        <f>E6-E13</f>
        <v>200</v>
      </c>
      <c r="F20" s="8">
        <f>F6-F13</f>
        <v>400</v>
      </c>
      <c r="G20" s="8">
        <f>G6-G13</f>
        <v>600</v>
      </c>
    </row>
    <row r="21" spans="1:7" ht="12.75">
      <c r="A21" s="84" t="str">
        <f>A14</f>
        <v>Item 2</v>
      </c>
      <c r="B21" s="84"/>
      <c r="C21" s="8">
        <f aca="true" t="shared" si="2" ref="C21:G23">C7-C14</f>
        <v>0</v>
      </c>
      <c r="D21" s="8">
        <f t="shared" si="2"/>
        <v>0</v>
      </c>
      <c r="E21" s="8">
        <f t="shared" si="2"/>
        <v>10</v>
      </c>
      <c r="F21" s="8">
        <f t="shared" si="2"/>
        <v>15</v>
      </c>
      <c r="G21" s="8">
        <f t="shared" si="2"/>
        <v>20</v>
      </c>
    </row>
    <row r="22" spans="1:7" ht="12.75">
      <c r="A22" s="84" t="str">
        <f>A15</f>
        <v>Item 3</v>
      </c>
      <c r="B22" s="84"/>
      <c r="C22" s="8">
        <f t="shared" si="2"/>
        <v>0</v>
      </c>
      <c r="D22" s="8">
        <f t="shared" si="2"/>
        <v>0</v>
      </c>
      <c r="E22" s="8">
        <f t="shared" si="2"/>
        <v>2.5</v>
      </c>
      <c r="F22" s="8">
        <f t="shared" si="2"/>
        <v>12.5</v>
      </c>
      <c r="G22" s="8">
        <f t="shared" si="2"/>
        <v>25</v>
      </c>
    </row>
    <row r="23" spans="1:7" ht="12.75">
      <c r="A23" s="84" t="str">
        <f>A16</f>
        <v>Item 4</v>
      </c>
      <c r="B23" s="84"/>
      <c r="C23" s="117">
        <f t="shared" si="2"/>
        <v>0</v>
      </c>
      <c r="D23" s="117">
        <f t="shared" si="2"/>
        <v>0</v>
      </c>
      <c r="E23" s="117">
        <f t="shared" si="2"/>
        <v>2.5</v>
      </c>
      <c r="F23" s="117">
        <f t="shared" si="2"/>
        <v>10</v>
      </c>
      <c r="G23" s="117">
        <f t="shared" si="2"/>
        <v>25</v>
      </c>
    </row>
    <row r="24" spans="1:7" ht="12.75">
      <c r="A24" s="83" t="s">
        <v>11</v>
      </c>
      <c r="B24" s="84"/>
      <c r="C24" s="8">
        <f>SUM(C20:C23)</f>
        <v>0</v>
      </c>
      <c r="D24" s="8">
        <f>SUM(D20:D23)</f>
        <v>0</v>
      </c>
      <c r="E24" s="8">
        <f>SUM(E20:E23)</f>
        <v>215</v>
      </c>
      <c r="F24" s="8">
        <f>SUM(F20:F23)</f>
        <v>437.5</v>
      </c>
      <c r="G24" s="8">
        <f>SUM(G20:G23)</f>
        <v>670</v>
      </c>
    </row>
    <row r="26" spans="1:7" ht="12.75">
      <c r="A26" s="76" t="s">
        <v>180</v>
      </c>
      <c r="B26" s="76"/>
      <c r="C26" s="77" t="str">
        <f>C5</f>
        <v>2000/2001</v>
      </c>
      <c r="D26" s="77" t="str">
        <f>D5</f>
        <v>2001/2002</v>
      </c>
      <c r="E26" s="77" t="str">
        <f>E5</f>
        <v>2002/2003</v>
      </c>
      <c r="F26" s="77" t="str">
        <f>F5</f>
        <v>2003/2004</v>
      </c>
      <c r="G26" s="77" t="str">
        <f>G5</f>
        <v>2004/2005</v>
      </c>
    </row>
    <row r="27" spans="1:7" ht="12.75">
      <c r="A27" s="84" t="str">
        <f>A6</f>
        <v>Item 1</v>
      </c>
      <c r="B27" s="84"/>
      <c r="C27" s="8">
        <f>C58</f>
        <v>0</v>
      </c>
      <c r="D27" s="8">
        <f>D58</f>
        <v>0</v>
      </c>
      <c r="E27" s="8">
        <f>E58</f>
        <v>500</v>
      </c>
      <c r="F27" s="8">
        <f>F58</f>
        <v>1000</v>
      </c>
      <c r="G27" s="8">
        <f>G58</f>
        <v>1500</v>
      </c>
    </row>
    <row r="28" spans="1:7" ht="12.75">
      <c r="A28" s="84" t="str">
        <f>A7</f>
        <v>Item 2</v>
      </c>
      <c r="B28" s="84"/>
      <c r="C28" s="8">
        <f>C63</f>
        <v>0</v>
      </c>
      <c r="D28" s="8">
        <f>D63</f>
        <v>0</v>
      </c>
      <c r="E28" s="8">
        <f>E63</f>
        <v>100</v>
      </c>
      <c r="F28" s="8">
        <f>F63</f>
        <v>150</v>
      </c>
      <c r="G28" s="8">
        <f>G63</f>
        <v>200</v>
      </c>
    </row>
    <row r="29" spans="1:7" ht="12.75">
      <c r="A29" s="84" t="str">
        <f>A8</f>
        <v>Item 3</v>
      </c>
      <c r="B29" s="84"/>
      <c r="C29" s="8">
        <f>C68</f>
        <v>0</v>
      </c>
      <c r="D29" s="8">
        <f>D68</f>
        <v>0</v>
      </c>
      <c r="E29" s="8">
        <f>E68</f>
        <v>25</v>
      </c>
      <c r="F29" s="8">
        <f>F68</f>
        <v>125</v>
      </c>
      <c r="G29" s="8">
        <f>G68</f>
        <v>250</v>
      </c>
    </row>
    <row r="30" spans="1:7" ht="12.75">
      <c r="A30" s="84" t="str">
        <f>A9</f>
        <v>Item 4</v>
      </c>
      <c r="B30" s="84"/>
      <c r="C30" s="117">
        <f>C73</f>
        <v>0</v>
      </c>
      <c r="D30" s="117">
        <f>D73</f>
        <v>0</v>
      </c>
      <c r="E30" s="117">
        <f>E73</f>
        <v>25</v>
      </c>
      <c r="F30" s="117">
        <f>F73</f>
        <v>100</v>
      </c>
      <c r="G30" s="117">
        <f>G73</f>
        <v>250</v>
      </c>
    </row>
    <row r="31" spans="1:7" ht="12.75">
      <c r="A31" s="83" t="s">
        <v>11</v>
      </c>
      <c r="B31" s="84"/>
      <c r="C31" s="8">
        <f>SUM(C27:C30)</f>
        <v>0</v>
      </c>
      <c r="D31" s="8">
        <f>SUM(D27:D30)</f>
        <v>0</v>
      </c>
      <c r="E31" s="8">
        <f>SUM(E27:E30)</f>
        <v>650</v>
      </c>
      <c r="F31" s="8">
        <f>SUM(F27:F30)</f>
        <v>1375</v>
      </c>
      <c r="G31" s="8">
        <f>SUM(G27:G30)</f>
        <v>2200</v>
      </c>
    </row>
    <row r="33" spans="1:7" ht="12.75">
      <c r="A33" s="76" t="s">
        <v>181</v>
      </c>
      <c r="B33" s="76"/>
      <c r="C33" s="77" t="str">
        <f>C5</f>
        <v>2000/2001</v>
      </c>
      <c r="D33" s="77" t="str">
        <f>D5</f>
        <v>2001/2002</v>
      </c>
      <c r="E33" s="77" t="str">
        <f>E5</f>
        <v>2002/2003</v>
      </c>
      <c r="F33" s="77" t="str">
        <f>F5</f>
        <v>2003/2004</v>
      </c>
      <c r="G33" s="77" t="str">
        <f>G5</f>
        <v>2004/2005</v>
      </c>
    </row>
    <row r="34" spans="1:7" ht="12.75">
      <c r="A34" s="84" t="str">
        <f>A6</f>
        <v>Item 1</v>
      </c>
      <c r="B34" s="84"/>
      <c r="C34" s="8">
        <f>C59</f>
        <v>0</v>
      </c>
      <c r="D34" s="8">
        <f>D59</f>
        <v>0</v>
      </c>
      <c r="E34" s="8">
        <f>E59</f>
        <v>0</v>
      </c>
      <c r="F34" s="8">
        <f>F59</f>
        <v>0</v>
      </c>
      <c r="G34" s="8">
        <f>G59</f>
        <v>0</v>
      </c>
    </row>
    <row r="35" spans="1:7" ht="12.75">
      <c r="A35" s="84" t="str">
        <f>A7</f>
        <v>Item 2</v>
      </c>
      <c r="B35" s="84"/>
      <c r="C35" s="8">
        <f>C64</f>
        <v>0</v>
      </c>
      <c r="D35" s="8">
        <f>D64</f>
        <v>0</v>
      </c>
      <c r="E35" s="8">
        <f>E64</f>
        <v>0</v>
      </c>
      <c r="F35" s="8">
        <f>F64</f>
        <v>0</v>
      </c>
      <c r="G35" s="8">
        <f>G64</f>
        <v>0</v>
      </c>
    </row>
    <row r="36" spans="1:7" ht="12.75">
      <c r="A36" s="84" t="str">
        <f>A8</f>
        <v>Item 3</v>
      </c>
      <c r="B36" s="84"/>
      <c r="C36" s="8">
        <f>C69</f>
        <v>0</v>
      </c>
      <c r="D36" s="8">
        <f>D69</f>
        <v>0</v>
      </c>
      <c r="E36" s="8">
        <f>E69</f>
        <v>0</v>
      </c>
      <c r="F36" s="8">
        <f>F69</f>
        <v>0</v>
      </c>
      <c r="G36" s="8">
        <f>G69</f>
        <v>0</v>
      </c>
    </row>
    <row r="37" spans="1:7" ht="12.75">
      <c r="A37" s="84" t="str">
        <f>A9</f>
        <v>Item 4</v>
      </c>
      <c r="B37" s="84"/>
      <c r="C37" s="117">
        <f>C74</f>
        <v>0</v>
      </c>
      <c r="D37" s="117">
        <f>D74</f>
        <v>0</v>
      </c>
      <c r="E37" s="117">
        <f>E74</f>
        <v>0</v>
      </c>
      <c r="F37" s="117">
        <f>F74</f>
        <v>0</v>
      </c>
      <c r="G37" s="117">
        <f>G74</f>
        <v>0</v>
      </c>
    </row>
    <row r="38" spans="1:7" ht="12.75">
      <c r="A38" s="83" t="s">
        <v>11</v>
      </c>
      <c r="B38" s="84"/>
      <c r="C38" s="8">
        <f>SUM(C34:C37)</f>
        <v>0</v>
      </c>
      <c r="D38" s="8">
        <f>SUM(D34:D37)</f>
        <v>0</v>
      </c>
      <c r="E38" s="8">
        <f>SUM(E34:E37)</f>
        <v>0</v>
      </c>
      <c r="F38" s="8">
        <f>SUM(F34:F37)</f>
        <v>0</v>
      </c>
      <c r="G38" s="8">
        <f>SUM(G34:G37)</f>
        <v>0</v>
      </c>
    </row>
    <row r="39" spans="1:2" ht="12.75">
      <c r="A39" s="83"/>
      <c r="B39" s="84"/>
    </row>
    <row r="40" spans="1:7" ht="12.75">
      <c r="A40" s="76" t="s">
        <v>138</v>
      </c>
      <c r="B40" s="76"/>
      <c r="C40" s="77" t="str">
        <f>C5</f>
        <v>2000/2001</v>
      </c>
      <c r="D40" s="77" t="str">
        <f>D5</f>
        <v>2001/2002</v>
      </c>
      <c r="E40" s="77" t="str">
        <f>E5</f>
        <v>2002/2003</v>
      </c>
      <c r="F40" s="77" t="str">
        <f>F5</f>
        <v>2003/2004</v>
      </c>
      <c r="G40" s="77" t="str">
        <f>G5</f>
        <v>2004/2005</v>
      </c>
    </row>
    <row r="41" spans="1:7" ht="12.75">
      <c r="A41" s="84" t="str">
        <f>A6</f>
        <v>Item 1</v>
      </c>
      <c r="B41" s="84"/>
      <c r="C41" s="8">
        <f aca="true" t="shared" si="3" ref="C41:G44">C107</f>
        <v>0</v>
      </c>
      <c r="D41" s="8">
        <f t="shared" si="3"/>
        <v>0</v>
      </c>
      <c r="E41" s="8">
        <f t="shared" si="3"/>
        <v>300</v>
      </c>
      <c r="F41" s="8">
        <f t="shared" si="3"/>
        <v>600</v>
      </c>
      <c r="G41" s="8">
        <f t="shared" si="3"/>
        <v>900</v>
      </c>
    </row>
    <row r="42" spans="1:7" ht="12.75">
      <c r="A42" s="84" t="str">
        <f>A7</f>
        <v>Item 2</v>
      </c>
      <c r="B42" s="84"/>
      <c r="C42" s="8">
        <f t="shared" si="3"/>
        <v>0</v>
      </c>
      <c r="D42" s="8">
        <f t="shared" si="3"/>
        <v>0</v>
      </c>
      <c r="E42" s="8">
        <f t="shared" si="3"/>
        <v>90</v>
      </c>
      <c r="F42" s="8">
        <f t="shared" si="3"/>
        <v>135</v>
      </c>
      <c r="G42" s="8">
        <f t="shared" si="3"/>
        <v>180</v>
      </c>
    </row>
    <row r="43" spans="1:7" ht="12.75">
      <c r="A43" s="84" t="str">
        <f>A8</f>
        <v>Item 3</v>
      </c>
      <c r="B43" s="84"/>
      <c r="C43" s="8">
        <f t="shared" si="3"/>
        <v>0</v>
      </c>
      <c r="D43" s="8">
        <f t="shared" si="3"/>
        <v>0</v>
      </c>
      <c r="E43" s="8">
        <f t="shared" si="3"/>
        <v>22.5</v>
      </c>
      <c r="F43" s="8">
        <f t="shared" si="3"/>
        <v>112.5</v>
      </c>
      <c r="G43" s="8">
        <f t="shared" si="3"/>
        <v>225</v>
      </c>
    </row>
    <row r="44" spans="1:7" ht="12.75">
      <c r="A44" s="84" t="str">
        <f>A9</f>
        <v>Item 4</v>
      </c>
      <c r="B44" s="84"/>
      <c r="C44" s="117">
        <f t="shared" si="3"/>
        <v>0</v>
      </c>
      <c r="D44" s="117">
        <f t="shared" si="3"/>
        <v>0</v>
      </c>
      <c r="E44" s="117">
        <f t="shared" si="3"/>
        <v>22.5</v>
      </c>
      <c r="F44" s="117">
        <f t="shared" si="3"/>
        <v>90</v>
      </c>
      <c r="G44" s="117">
        <f t="shared" si="3"/>
        <v>225</v>
      </c>
    </row>
    <row r="45" spans="1:7" ht="12.75">
      <c r="A45" s="83" t="s">
        <v>11</v>
      </c>
      <c r="B45" s="84"/>
      <c r="C45" s="8">
        <f>SUM(C41:C44)</f>
        <v>0</v>
      </c>
      <c r="D45" s="8">
        <f>SUM(D41:D44)</f>
        <v>0</v>
      </c>
      <c r="E45" s="8">
        <f>SUM(E41:E44)</f>
        <v>435</v>
      </c>
      <c r="F45" s="8">
        <f>SUM(F41:F44)</f>
        <v>937.5</v>
      </c>
      <c r="G45" s="8">
        <f>SUM(G41:G44)</f>
        <v>1530</v>
      </c>
    </row>
    <row r="46" spans="1:2" ht="12.75">
      <c r="A46" s="83"/>
      <c r="B46" s="84"/>
    </row>
    <row r="47" spans="1:7" ht="12.75">
      <c r="A47" s="76" t="s">
        <v>137</v>
      </c>
      <c r="B47" s="76"/>
      <c r="C47" s="77" t="str">
        <f>C5</f>
        <v>2000/2001</v>
      </c>
      <c r="D47" s="77" t="str">
        <f>D5</f>
        <v>2001/2002</v>
      </c>
      <c r="E47" s="77" t="str">
        <f>E5</f>
        <v>2002/2003</v>
      </c>
      <c r="F47" s="77" t="str">
        <f>F5</f>
        <v>2003/2004</v>
      </c>
      <c r="G47" s="77" t="str">
        <f>G5</f>
        <v>2004/2005</v>
      </c>
    </row>
    <row r="48" spans="1:7" ht="12.75">
      <c r="A48" s="84" t="str">
        <f>A27</f>
        <v>Item 1</v>
      </c>
      <c r="B48" s="84"/>
      <c r="C48" s="8">
        <f aca="true" t="shared" si="4" ref="C48:G51">C114</f>
        <v>0</v>
      </c>
      <c r="D48" s="8">
        <f t="shared" si="4"/>
        <v>0</v>
      </c>
      <c r="E48" s="8">
        <f t="shared" si="4"/>
        <v>0</v>
      </c>
      <c r="F48" s="8">
        <f t="shared" si="4"/>
        <v>0</v>
      </c>
      <c r="G48" s="8">
        <f t="shared" si="4"/>
        <v>0</v>
      </c>
    </row>
    <row r="49" spans="1:7" ht="12.75">
      <c r="A49" s="84" t="str">
        <f>A28</f>
        <v>Item 2</v>
      </c>
      <c r="B49" s="84"/>
      <c r="C49" s="8">
        <f t="shared" si="4"/>
        <v>0</v>
      </c>
      <c r="D49" s="8">
        <f t="shared" si="4"/>
        <v>0</v>
      </c>
      <c r="E49" s="8">
        <f t="shared" si="4"/>
        <v>0</v>
      </c>
      <c r="F49" s="8">
        <f t="shared" si="4"/>
        <v>0</v>
      </c>
      <c r="G49" s="8">
        <f t="shared" si="4"/>
        <v>0</v>
      </c>
    </row>
    <row r="50" spans="1:7" ht="12.75">
      <c r="A50" s="84" t="str">
        <f>A29</f>
        <v>Item 3</v>
      </c>
      <c r="B50" s="84"/>
      <c r="C50" s="8">
        <f t="shared" si="4"/>
        <v>0</v>
      </c>
      <c r="D50" s="8">
        <f t="shared" si="4"/>
        <v>0</v>
      </c>
      <c r="E50" s="8">
        <f t="shared" si="4"/>
        <v>0</v>
      </c>
      <c r="F50" s="8">
        <f t="shared" si="4"/>
        <v>0</v>
      </c>
      <c r="G50" s="8">
        <f t="shared" si="4"/>
        <v>0</v>
      </c>
    </row>
    <row r="51" spans="1:7" ht="12.75">
      <c r="A51" s="84" t="str">
        <f>A30</f>
        <v>Item 4</v>
      </c>
      <c r="B51" s="84"/>
      <c r="C51" s="117">
        <f t="shared" si="4"/>
        <v>0</v>
      </c>
      <c r="D51" s="117">
        <f t="shared" si="4"/>
        <v>0</v>
      </c>
      <c r="E51" s="117">
        <f t="shared" si="4"/>
        <v>0</v>
      </c>
      <c r="F51" s="117">
        <f t="shared" si="4"/>
        <v>0</v>
      </c>
      <c r="G51" s="117">
        <f t="shared" si="4"/>
        <v>0</v>
      </c>
    </row>
    <row r="52" spans="1:7" ht="12.75">
      <c r="A52" s="83" t="s">
        <v>11</v>
      </c>
      <c r="B52" s="84"/>
      <c r="C52" s="8">
        <f>SUM(C48:C51)</f>
        <v>0</v>
      </c>
      <c r="D52" s="8">
        <f>SUM(D48:D51)</f>
        <v>0</v>
      </c>
      <c r="E52" s="8">
        <f>SUM(E48:E51)</f>
        <v>0</v>
      </c>
      <c r="F52" s="8">
        <f>SUM(F48:F51)</f>
        <v>0</v>
      </c>
      <c r="G52" s="8">
        <f>SUM(G48:G51)</f>
        <v>0</v>
      </c>
    </row>
    <row r="53" ht="18">
      <c r="A53" s="2" t="str">
        <f>A1</f>
        <v>ABC Company Inc</v>
      </c>
    </row>
    <row r="54" ht="18">
      <c r="A54" s="2" t="str">
        <f>A2</f>
        <v>Revenue 4</v>
      </c>
    </row>
    <row r="55" ht="15.75">
      <c r="A55" s="1" t="s">
        <v>134</v>
      </c>
    </row>
    <row r="56" spans="1:7" ht="12.75">
      <c r="A56" s="12"/>
      <c r="B56" s="12"/>
      <c r="C56" s="210" t="str">
        <f>C5</f>
        <v>2000/2001</v>
      </c>
      <c r="D56" s="210" t="str">
        <f>D5</f>
        <v>2001/2002</v>
      </c>
      <c r="E56" s="210" t="str">
        <f>E5</f>
        <v>2002/2003</v>
      </c>
      <c r="F56" s="210" t="str">
        <f>F5</f>
        <v>2003/2004</v>
      </c>
      <c r="G56" s="210" t="str">
        <f>G5</f>
        <v>2004/2005</v>
      </c>
    </row>
    <row r="57" spans="1:11" s="29" customFormat="1" ht="12.75">
      <c r="A57" s="12" t="str">
        <f>A6</f>
        <v>Item 1</v>
      </c>
      <c r="B57" s="12"/>
      <c r="C57" s="211"/>
      <c r="D57" s="211"/>
      <c r="E57" s="211"/>
      <c r="F57" s="211"/>
      <c r="G57" s="211"/>
      <c r="H57" s="30"/>
      <c r="I57" s="30"/>
      <c r="J57" s="30"/>
      <c r="K57" s="30"/>
    </row>
    <row r="58" spans="1:11" s="29" customFormat="1" ht="12.75">
      <c r="A58" s="84" t="s">
        <v>129</v>
      </c>
      <c r="B58" s="84"/>
      <c r="C58" s="98">
        <f>C86</f>
        <v>0</v>
      </c>
      <c r="D58" s="98">
        <f>D86</f>
        <v>0</v>
      </c>
      <c r="E58" s="98">
        <f>E86</f>
        <v>500</v>
      </c>
      <c r="F58" s="98">
        <f>F86</f>
        <v>1000</v>
      </c>
      <c r="G58" s="98">
        <f>G86</f>
        <v>1500</v>
      </c>
      <c r="H58" s="30"/>
      <c r="I58" s="30"/>
      <c r="J58" s="30"/>
      <c r="K58" s="30"/>
    </row>
    <row r="59" spans="1:11" s="29" customFormat="1" ht="12.75">
      <c r="A59" s="84" t="s">
        <v>127</v>
      </c>
      <c r="B59" s="84"/>
      <c r="C59" s="221">
        <f>C93</f>
        <v>0</v>
      </c>
      <c r="D59" s="221">
        <f>D93</f>
        <v>0</v>
      </c>
      <c r="E59" s="221">
        <f>E93</f>
        <v>0</v>
      </c>
      <c r="F59" s="221">
        <f>F93</f>
        <v>0</v>
      </c>
      <c r="G59" s="221">
        <f>G93</f>
        <v>0</v>
      </c>
      <c r="H59" s="30"/>
      <c r="I59" s="30"/>
      <c r="J59" s="30"/>
      <c r="K59" s="30"/>
    </row>
    <row r="60" spans="1:11" s="14" customFormat="1" ht="12.75">
      <c r="A60" s="92" t="s">
        <v>11</v>
      </c>
      <c r="B60" s="92"/>
      <c r="C60" s="98">
        <f>SUM(C58:C59)</f>
        <v>0</v>
      </c>
      <c r="D60" s="98">
        <f>SUM(D58:D59)</f>
        <v>0</v>
      </c>
      <c r="E60" s="98">
        <f>SUM(E58:E59)</f>
        <v>500</v>
      </c>
      <c r="F60" s="98">
        <f>SUM(F58:F59)</f>
        <v>1000</v>
      </c>
      <c r="G60" s="98">
        <f>SUM(G58:G59)</f>
        <v>1500</v>
      </c>
      <c r="H60" s="16"/>
      <c r="I60" s="16"/>
      <c r="J60" s="16"/>
      <c r="K60" s="16"/>
    </row>
    <row r="61" spans="1:11" s="14" customFormat="1" ht="12.75">
      <c r="A61" s="8"/>
      <c r="B61" s="8"/>
      <c r="C61" s="96"/>
      <c r="D61" s="96"/>
      <c r="E61" s="96"/>
      <c r="F61" s="96"/>
      <c r="G61" s="96"/>
      <c r="H61" s="16"/>
      <c r="I61" s="16"/>
      <c r="J61" s="16"/>
      <c r="K61" s="16"/>
    </row>
    <row r="62" spans="1:11" s="14" customFormat="1" ht="12.75">
      <c r="A62" s="12" t="str">
        <f>A7</f>
        <v>Item 2</v>
      </c>
      <c r="B62" s="12"/>
      <c r="C62" s="97"/>
      <c r="D62" s="97"/>
      <c r="E62" s="97"/>
      <c r="F62" s="97"/>
      <c r="G62" s="97"/>
      <c r="H62" s="16"/>
      <c r="I62" s="16"/>
      <c r="J62" s="16"/>
      <c r="K62" s="16"/>
    </row>
    <row r="63" spans="1:11" s="29" customFormat="1" ht="12.75">
      <c r="A63" s="84" t="str">
        <f>A58</f>
        <v>Non-recurring revenue</v>
      </c>
      <c r="B63" s="84"/>
      <c r="C63" s="98">
        <f>C87</f>
        <v>0</v>
      </c>
      <c r="D63" s="98">
        <f>D87</f>
        <v>0</v>
      </c>
      <c r="E63" s="98">
        <f>E87</f>
        <v>100</v>
      </c>
      <c r="F63" s="98">
        <f>F87</f>
        <v>150</v>
      </c>
      <c r="G63" s="98">
        <f>G87</f>
        <v>200</v>
      </c>
      <c r="H63" s="30"/>
      <c r="I63" s="30"/>
      <c r="J63" s="30"/>
      <c r="K63" s="30"/>
    </row>
    <row r="64" spans="1:11" s="14" customFormat="1" ht="12.75">
      <c r="A64" s="84" t="str">
        <f>A59</f>
        <v>Recurring revenue</v>
      </c>
      <c r="B64" s="84"/>
      <c r="C64" s="221">
        <f>C94</f>
        <v>0</v>
      </c>
      <c r="D64" s="221">
        <f>D94</f>
        <v>0</v>
      </c>
      <c r="E64" s="221">
        <f>E94</f>
        <v>0</v>
      </c>
      <c r="F64" s="221">
        <f>F94</f>
        <v>0</v>
      </c>
      <c r="G64" s="221">
        <f>G94</f>
        <v>0</v>
      </c>
      <c r="H64" s="16"/>
      <c r="I64" s="16"/>
      <c r="J64" s="16"/>
      <c r="K64" s="16"/>
    </row>
    <row r="65" spans="1:11" s="29" customFormat="1" ht="12.75">
      <c r="A65" s="92" t="s">
        <v>11</v>
      </c>
      <c r="B65" s="92"/>
      <c r="C65" s="98">
        <f>SUM(C63:C64)</f>
        <v>0</v>
      </c>
      <c r="D65" s="98">
        <f>SUM(D63:D64)</f>
        <v>0</v>
      </c>
      <c r="E65" s="98">
        <f>SUM(E63:E64)</f>
        <v>100</v>
      </c>
      <c r="F65" s="98">
        <f>SUM(F63:F64)</f>
        <v>150</v>
      </c>
      <c r="G65" s="98">
        <f>SUM(G63:G64)</f>
        <v>200</v>
      </c>
      <c r="H65" s="30"/>
      <c r="I65" s="30"/>
      <c r="J65" s="30"/>
      <c r="K65" s="30"/>
    </row>
    <row r="66" spans="1:11" s="14" customFormat="1" ht="12.75">
      <c r="A66" s="84"/>
      <c r="B66" s="84"/>
      <c r="C66" s="98"/>
      <c r="D66" s="98"/>
      <c r="E66" s="98"/>
      <c r="F66" s="98"/>
      <c r="G66" s="98"/>
      <c r="H66" s="16"/>
      <c r="I66" s="16"/>
      <c r="J66" s="16"/>
      <c r="K66" s="16"/>
    </row>
    <row r="67" spans="1:11" s="14" customFormat="1" ht="12.75">
      <c r="A67" s="12" t="str">
        <f>A8</f>
        <v>Item 3</v>
      </c>
      <c r="B67" s="12"/>
      <c r="C67" s="97"/>
      <c r="D67" s="97"/>
      <c r="E67" s="97"/>
      <c r="F67" s="97"/>
      <c r="G67" s="97"/>
      <c r="H67" s="16"/>
      <c r="I67" s="16"/>
      <c r="J67" s="16"/>
      <c r="K67" s="16"/>
    </row>
    <row r="68" spans="1:11" s="14" customFormat="1" ht="12.75">
      <c r="A68" s="84" t="str">
        <f>A58</f>
        <v>Non-recurring revenue</v>
      </c>
      <c r="B68" s="84"/>
      <c r="C68" s="98">
        <f>C88</f>
        <v>0</v>
      </c>
      <c r="D68" s="98">
        <f>D88</f>
        <v>0</v>
      </c>
      <c r="E68" s="98">
        <f>E88</f>
        <v>25</v>
      </c>
      <c r="F68" s="98">
        <f>F88</f>
        <v>125</v>
      </c>
      <c r="G68" s="98">
        <f>G88</f>
        <v>250</v>
      </c>
      <c r="H68" s="16"/>
      <c r="I68" s="16"/>
      <c r="J68" s="16"/>
      <c r="K68" s="16"/>
    </row>
    <row r="69" spans="1:7" ht="12.75">
      <c r="A69" s="84" t="str">
        <f>A59</f>
        <v>Recurring revenue</v>
      </c>
      <c r="B69" s="84"/>
      <c r="C69" s="221">
        <f>C95</f>
        <v>0</v>
      </c>
      <c r="D69" s="221">
        <f>D95</f>
        <v>0</v>
      </c>
      <c r="E69" s="221">
        <f>E95</f>
        <v>0</v>
      </c>
      <c r="F69" s="221">
        <f>F95</f>
        <v>0</v>
      </c>
      <c r="G69" s="221">
        <f>G95</f>
        <v>0</v>
      </c>
    </row>
    <row r="70" spans="1:11" s="14" customFormat="1" ht="12.75">
      <c r="A70" s="77" t="s">
        <v>11</v>
      </c>
      <c r="B70" s="77"/>
      <c r="C70" s="98">
        <f>SUM(C68:C69)</f>
        <v>0</v>
      </c>
      <c r="D70" s="98">
        <f>SUM(D68:D69)</f>
        <v>0</v>
      </c>
      <c r="E70" s="98">
        <f>SUM(E68:E69)</f>
        <v>25</v>
      </c>
      <c r="F70" s="98">
        <f>SUM(F68:F69)</f>
        <v>125</v>
      </c>
      <c r="G70" s="98">
        <f>SUM(G68:G69)</f>
        <v>250</v>
      </c>
      <c r="H70" s="16"/>
      <c r="I70" s="16"/>
      <c r="J70" s="16"/>
      <c r="K70" s="16"/>
    </row>
    <row r="71" spans="1:7" ht="12.75">
      <c r="A71" s="77"/>
      <c r="B71" s="77"/>
      <c r="C71" s="98"/>
      <c r="D71" s="98"/>
      <c r="E71" s="98"/>
      <c r="F71" s="98"/>
      <c r="G71" s="98"/>
    </row>
    <row r="72" spans="1:11" s="29" customFormat="1" ht="12.75">
      <c r="A72" s="12" t="str">
        <f>A9</f>
        <v>Item 4</v>
      </c>
      <c r="B72" s="12"/>
      <c r="C72" s="97"/>
      <c r="D72" s="97"/>
      <c r="E72" s="97"/>
      <c r="F72" s="97"/>
      <c r="G72" s="97"/>
      <c r="H72" s="30"/>
      <c r="I72" s="30"/>
      <c r="J72" s="30"/>
      <c r="K72" s="30"/>
    </row>
    <row r="73" spans="1:7" ht="12.75">
      <c r="A73" s="84" t="str">
        <f>A58</f>
        <v>Non-recurring revenue</v>
      </c>
      <c r="B73" s="84"/>
      <c r="C73" s="98">
        <f>C89</f>
        <v>0</v>
      </c>
      <c r="D73" s="98">
        <f>D89</f>
        <v>0</v>
      </c>
      <c r="E73" s="98">
        <f>E89</f>
        <v>25</v>
      </c>
      <c r="F73" s="98">
        <f>F89</f>
        <v>100</v>
      </c>
      <c r="G73" s="98">
        <f>G89</f>
        <v>250</v>
      </c>
    </row>
    <row r="74" spans="1:11" s="29" customFormat="1" ht="12.75">
      <c r="A74" s="84" t="str">
        <f>A59</f>
        <v>Recurring revenue</v>
      </c>
      <c r="B74" s="84"/>
      <c r="C74" s="221">
        <f>C96</f>
        <v>0</v>
      </c>
      <c r="D74" s="221">
        <f>D96</f>
        <v>0</v>
      </c>
      <c r="E74" s="221">
        <f>E96</f>
        <v>0</v>
      </c>
      <c r="F74" s="221">
        <f>F96</f>
        <v>0</v>
      </c>
      <c r="G74" s="221">
        <f>G96</f>
        <v>0</v>
      </c>
      <c r="H74" s="30"/>
      <c r="I74" s="30"/>
      <c r="J74" s="30"/>
      <c r="K74" s="30"/>
    </row>
    <row r="75" spans="1:11" s="14" customFormat="1" ht="12.75">
      <c r="A75" s="84"/>
      <c r="B75" s="84"/>
      <c r="C75" s="98">
        <f>SUM(C73:C74)</f>
        <v>0</v>
      </c>
      <c r="D75" s="98">
        <f>SUM(D73:D74)</f>
        <v>0</v>
      </c>
      <c r="E75" s="98">
        <f>SUM(E73:E74)</f>
        <v>25</v>
      </c>
      <c r="F75" s="98">
        <f>SUM(F73:F74)</f>
        <v>100</v>
      </c>
      <c r="G75" s="98">
        <f>SUM(G73:G74)</f>
        <v>250</v>
      </c>
      <c r="H75" s="16"/>
      <c r="I75" s="16"/>
      <c r="J75" s="16"/>
      <c r="K75" s="16"/>
    </row>
    <row r="76" spans="1:11" s="14" customFormat="1" ht="12.75">
      <c r="A76" s="84"/>
      <c r="B76" s="84"/>
      <c r="C76" s="98"/>
      <c r="D76" s="98"/>
      <c r="E76" s="98"/>
      <c r="F76" s="98"/>
      <c r="G76" s="98"/>
      <c r="H76" s="16"/>
      <c r="I76" s="16"/>
      <c r="J76" s="16"/>
      <c r="K76" s="16"/>
    </row>
    <row r="77" spans="1:11" s="29" customFormat="1" ht="12.75">
      <c r="A77" s="12" t="str">
        <f>A10</f>
        <v>Total</v>
      </c>
      <c r="B77" s="12"/>
      <c r="C77" s="97"/>
      <c r="D77" s="97"/>
      <c r="E77" s="97"/>
      <c r="F77" s="97"/>
      <c r="G77" s="97"/>
      <c r="H77" s="30"/>
      <c r="I77" s="30"/>
      <c r="J77" s="30"/>
      <c r="K77" s="30"/>
    </row>
    <row r="78" spans="1:7" ht="12.75">
      <c r="A78" s="84" t="str">
        <f>A63</f>
        <v>Non-recurring revenue</v>
      </c>
      <c r="B78" s="84"/>
      <c r="C78" s="98">
        <f aca="true" t="shared" si="5" ref="C78:G79">C58+C63+C68+C73</f>
        <v>0</v>
      </c>
      <c r="D78" s="98">
        <f t="shared" si="5"/>
        <v>0</v>
      </c>
      <c r="E78" s="98">
        <f t="shared" si="5"/>
        <v>650</v>
      </c>
      <c r="F78" s="98">
        <f t="shared" si="5"/>
        <v>1375</v>
      </c>
      <c r="G78" s="98">
        <f t="shared" si="5"/>
        <v>2200</v>
      </c>
    </row>
    <row r="79" spans="1:11" s="29" customFormat="1" ht="12.75">
      <c r="A79" s="84" t="str">
        <f>A64</f>
        <v>Recurring revenue</v>
      </c>
      <c r="B79" s="84"/>
      <c r="C79" s="221">
        <f t="shared" si="5"/>
        <v>0</v>
      </c>
      <c r="D79" s="221">
        <f t="shared" si="5"/>
        <v>0</v>
      </c>
      <c r="E79" s="221">
        <f t="shared" si="5"/>
        <v>0</v>
      </c>
      <c r="F79" s="221">
        <f t="shared" si="5"/>
        <v>0</v>
      </c>
      <c r="G79" s="221">
        <f t="shared" si="5"/>
        <v>0</v>
      </c>
      <c r="H79" s="30"/>
      <c r="I79" s="30"/>
      <c r="J79" s="30"/>
      <c r="K79" s="30"/>
    </row>
    <row r="80" spans="1:7" ht="12.75">
      <c r="A80" s="77" t="s">
        <v>11</v>
      </c>
      <c r="B80" s="77"/>
      <c r="C80" s="98">
        <f>SUM(C78:C79)</f>
        <v>0</v>
      </c>
      <c r="D80" s="98">
        <f>SUM(D78:D79)</f>
        <v>0</v>
      </c>
      <c r="E80" s="98">
        <f>SUM(E78:E79)</f>
        <v>650</v>
      </c>
      <c r="F80" s="98">
        <f>SUM(F78:F79)</f>
        <v>1375</v>
      </c>
      <c r="G80" s="98">
        <f>SUM(G78:G79)</f>
        <v>2200</v>
      </c>
    </row>
    <row r="81" spans="1:11" s="14" customFormat="1" ht="18">
      <c r="A81" s="5" t="str">
        <f>A1</f>
        <v>ABC Company Inc</v>
      </c>
      <c r="B81" s="5"/>
      <c r="C81" s="212"/>
      <c r="D81" s="212"/>
      <c r="E81" s="212"/>
      <c r="F81" s="212"/>
      <c r="G81" s="212"/>
      <c r="H81" s="37"/>
      <c r="I81" s="37"/>
      <c r="J81" s="37"/>
      <c r="K81" s="37"/>
    </row>
    <row r="82" spans="1:11" s="14" customFormat="1" ht="15.75">
      <c r="A82" s="162" t="str">
        <f>A2</f>
        <v>Revenue 4</v>
      </c>
      <c r="B82" s="12"/>
      <c r="C82" s="213"/>
      <c r="D82" s="213"/>
      <c r="E82" s="213"/>
      <c r="F82" s="213"/>
      <c r="G82" s="213"/>
      <c r="H82" s="37"/>
      <c r="I82" s="37"/>
      <c r="J82" s="37"/>
      <c r="K82" s="37"/>
    </row>
    <row r="83" spans="1:11" s="14" customFormat="1" ht="14.25">
      <c r="A83" s="12" t="s">
        <v>149</v>
      </c>
      <c r="B83" s="12"/>
      <c r="C83" s="213"/>
      <c r="D83" s="213"/>
      <c r="E83" s="213"/>
      <c r="F83" s="213"/>
      <c r="G83" s="213"/>
      <c r="H83" s="37"/>
      <c r="I83" s="37"/>
      <c r="J83" s="37"/>
      <c r="K83" s="37"/>
    </row>
    <row r="84" spans="1:7" ht="12.75">
      <c r="A84" s="12"/>
      <c r="B84" s="12"/>
      <c r="C84" s="213"/>
      <c r="D84" s="213"/>
      <c r="E84" s="213"/>
      <c r="F84" s="213"/>
      <c r="G84" s="213"/>
    </row>
    <row r="85" spans="1:11" s="14" customFormat="1" ht="14.25">
      <c r="A85" s="12" t="s">
        <v>129</v>
      </c>
      <c r="B85" s="12"/>
      <c r="C85" s="211" t="str">
        <f>C5</f>
        <v>2000/2001</v>
      </c>
      <c r="D85" s="211" t="str">
        <f>D5</f>
        <v>2001/2002</v>
      </c>
      <c r="E85" s="211" t="str">
        <f>E5</f>
        <v>2002/2003</v>
      </c>
      <c r="F85" s="211" t="str">
        <f>F5</f>
        <v>2003/2004</v>
      </c>
      <c r="G85" s="211" t="str">
        <f>G5</f>
        <v>2004/2005</v>
      </c>
      <c r="H85" s="37"/>
      <c r="I85" s="37"/>
      <c r="J85" s="37"/>
      <c r="K85" s="37"/>
    </row>
    <row r="86" spans="1:7" ht="12.75">
      <c r="A86" s="84" t="str">
        <f>A6</f>
        <v>Item 1</v>
      </c>
      <c r="B86" s="12"/>
      <c r="C86" s="217">
        <f>'Business activity'!C28*Assumptions!C165</f>
        <v>0</v>
      </c>
      <c r="D86" s="217">
        <f>'Business activity'!D28*Assumptions!D165</f>
        <v>0</v>
      </c>
      <c r="E86" s="217">
        <f>'Business activity'!E28*Assumptions!E165</f>
        <v>500</v>
      </c>
      <c r="F86" s="217">
        <f>'Business activity'!F28*Assumptions!F165</f>
        <v>1000</v>
      </c>
      <c r="G86" s="217">
        <f>'Business activity'!G28*Assumptions!G165</f>
        <v>1500</v>
      </c>
    </row>
    <row r="87" spans="1:11" s="29" customFormat="1" ht="15">
      <c r="A87" s="84" t="str">
        <f>A7</f>
        <v>Item 2</v>
      </c>
      <c r="B87" s="84"/>
      <c r="C87" s="217">
        <f>'Business activity'!C29*Assumptions!C166</f>
        <v>0</v>
      </c>
      <c r="D87" s="217">
        <f>'Business activity'!D29*Assumptions!D166</f>
        <v>0</v>
      </c>
      <c r="E87" s="217">
        <f>'Business activity'!E29*Assumptions!E166</f>
        <v>100</v>
      </c>
      <c r="F87" s="217">
        <f>'Business activity'!F29*Assumptions!F166</f>
        <v>150</v>
      </c>
      <c r="G87" s="217">
        <f>'Business activity'!G29*Assumptions!G166</f>
        <v>200</v>
      </c>
      <c r="H87" s="50"/>
      <c r="I87" s="50"/>
      <c r="J87" s="50"/>
      <c r="K87" s="50"/>
    </row>
    <row r="88" spans="1:11" s="14" customFormat="1" ht="14.25">
      <c r="A88" s="84" t="str">
        <f>A8</f>
        <v>Item 3</v>
      </c>
      <c r="B88" s="84"/>
      <c r="C88" s="217">
        <f>'Business activity'!C30*Assumptions!C167</f>
        <v>0</v>
      </c>
      <c r="D88" s="217">
        <f>'Business activity'!D30*Assumptions!D167</f>
        <v>0</v>
      </c>
      <c r="E88" s="217">
        <f>'Business activity'!E30*Assumptions!E167</f>
        <v>25</v>
      </c>
      <c r="F88" s="217">
        <f>'Business activity'!F30*Assumptions!F167</f>
        <v>125</v>
      </c>
      <c r="G88" s="217">
        <f>'Business activity'!G30*Assumptions!G167</f>
        <v>250</v>
      </c>
      <c r="H88" s="37"/>
      <c r="I88" s="37"/>
      <c r="J88" s="37"/>
      <c r="K88" s="37"/>
    </row>
    <row r="89" spans="1:11" s="14" customFormat="1" ht="14.25">
      <c r="A89" s="84" t="str">
        <f>A9</f>
        <v>Item 4</v>
      </c>
      <c r="B89" s="84"/>
      <c r="C89" s="218">
        <f>'Business activity'!C31*Assumptions!C168</f>
        <v>0</v>
      </c>
      <c r="D89" s="218">
        <f>'Business activity'!D31*Assumptions!D168</f>
        <v>0</v>
      </c>
      <c r="E89" s="218">
        <f>'Business activity'!E31*Assumptions!E168</f>
        <v>25</v>
      </c>
      <c r="F89" s="218">
        <f>'Business activity'!F31*Assumptions!F168</f>
        <v>100</v>
      </c>
      <c r="G89" s="218">
        <f>'Business activity'!G31*Assumptions!G168</f>
        <v>250</v>
      </c>
      <c r="H89" s="37"/>
      <c r="I89" s="37"/>
      <c r="J89" s="37"/>
      <c r="K89" s="37"/>
    </row>
    <row r="90" spans="1:7" ht="12.75">
      <c r="A90" s="83" t="s">
        <v>11</v>
      </c>
      <c r="B90" s="83"/>
      <c r="C90" s="217">
        <f>SUM(C86:C89)</f>
        <v>0</v>
      </c>
      <c r="D90" s="217">
        <f>SUM(D86:D89)</f>
        <v>0</v>
      </c>
      <c r="E90" s="217">
        <f>SUM(E86:E89)</f>
        <v>650</v>
      </c>
      <c r="F90" s="217">
        <f>SUM(F86:F89)</f>
        <v>1375</v>
      </c>
      <c r="G90" s="217">
        <f>SUM(G86:G89)</f>
        <v>2200</v>
      </c>
    </row>
    <row r="91" spans="1:11" s="14" customFormat="1" ht="14.25">
      <c r="A91" s="84"/>
      <c r="B91" s="84"/>
      <c r="C91" s="83"/>
      <c r="D91" s="83"/>
      <c r="E91" s="83"/>
      <c r="F91" s="83"/>
      <c r="G91" s="83"/>
      <c r="H91" s="37"/>
      <c r="I91" s="37"/>
      <c r="J91" s="37"/>
      <c r="K91" s="37"/>
    </row>
    <row r="92" spans="1:7" ht="12.75">
      <c r="A92" s="12" t="s">
        <v>127</v>
      </c>
      <c r="B92" s="12"/>
      <c r="C92" s="92"/>
      <c r="D92" s="92"/>
      <c r="E92" s="92"/>
      <c r="F92" s="92"/>
      <c r="G92" s="92"/>
    </row>
    <row r="93" spans="1:7" ht="12.75">
      <c r="A93" s="84" t="str">
        <f>A86</f>
        <v>Item 1</v>
      </c>
      <c r="B93" s="84"/>
      <c r="C93" s="217">
        <f>('Business activity'!B74*Assumptions!C171)+('Business activity'!C28*Assumptions!C171*Assumptions!C$49)</f>
        <v>0</v>
      </c>
      <c r="D93" s="217">
        <f>('Business activity'!C74*Assumptions!D171)+('Business activity'!D28*Assumptions!D171*Assumptions!D$49)</f>
        <v>0</v>
      </c>
      <c r="E93" s="217">
        <f>('Business activity'!D74*Assumptions!E171)+('Business activity'!E28*Assumptions!E171*Assumptions!E$49)</f>
        <v>0</v>
      </c>
      <c r="F93" s="217">
        <f>('Business activity'!E74*Assumptions!F171)+('Business activity'!F28*Assumptions!F171*Assumptions!F$49)</f>
        <v>0</v>
      </c>
      <c r="G93" s="217">
        <f>('Business activity'!F74*Assumptions!G171)+('Business activity'!G28*Assumptions!G171*Assumptions!G$49)</f>
        <v>0</v>
      </c>
    </row>
    <row r="94" spans="1:7" ht="12.75">
      <c r="A94" s="84" t="str">
        <f>A87</f>
        <v>Item 2</v>
      </c>
      <c r="B94" s="84"/>
      <c r="C94" s="217">
        <f>('Business activity'!B75*Assumptions!C172)+('Business activity'!C29*Assumptions!C172*Assumptions!C$49)</f>
        <v>0</v>
      </c>
      <c r="D94" s="217">
        <f>('Business activity'!C75*Assumptions!D172)+('Business activity'!D29*Assumptions!D172*Assumptions!D$49)</f>
        <v>0</v>
      </c>
      <c r="E94" s="217">
        <f>('Business activity'!D75*Assumptions!E172)+('Business activity'!E29*Assumptions!E172*Assumptions!E$49)</f>
        <v>0</v>
      </c>
      <c r="F94" s="217">
        <f>('Business activity'!E75*Assumptions!F172)+('Business activity'!F29*Assumptions!F172*Assumptions!F$49)</f>
        <v>0</v>
      </c>
      <c r="G94" s="217">
        <f>('Business activity'!F75*Assumptions!G172)+('Business activity'!G29*Assumptions!G172*Assumptions!G$49)</f>
        <v>0</v>
      </c>
    </row>
    <row r="95" spans="1:7" ht="12.75">
      <c r="A95" s="84" t="str">
        <f>A88</f>
        <v>Item 3</v>
      </c>
      <c r="B95" s="84"/>
      <c r="C95" s="217">
        <f>('Business activity'!B76*Assumptions!C173)+('Business activity'!C30*Assumptions!C173*Assumptions!C$49)</f>
        <v>0</v>
      </c>
      <c r="D95" s="217">
        <f>('Business activity'!C76*Assumptions!D173)+('Business activity'!D30*Assumptions!D173*Assumptions!D$49)</f>
        <v>0</v>
      </c>
      <c r="E95" s="217">
        <f>('Business activity'!D76*Assumptions!E173)+('Business activity'!E30*Assumptions!E173*Assumptions!E$49)</f>
        <v>0</v>
      </c>
      <c r="F95" s="217">
        <f>('Business activity'!E76*Assumptions!F173)+('Business activity'!F30*Assumptions!F173*Assumptions!F$49)</f>
        <v>0</v>
      </c>
      <c r="G95" s="217">
        <f>('Business activity'!F76*Assumptions!G173)+('Business activity'!G30*Assumptions!G173*Assumptions!G$49)</f>
        <v>0</v>
      </c>
    </row>
    <row r="96" spans="1:7" ht="12.75">
      <c r="A96" s="84" t="str">
        <f>A89</f>
        <v>Item 4</v>
      </c>
      <c r="B96" s="84"/>
      <c r="C96" s="218">
        <f>('Business activity'!B77*Assumptions!C174)+('Business activity'!C31*Assumptions!C174*Assumptions!C$49)</f>
        <v>0</v>
      </c>
      <c r="D96" s="218">
        <f>('Business activity'!C77*Assumptions!D174)+('Business activity'!D31*Assumptions!D174*Assumptions!D$49)</f>
        <v>0</v>
      </c>
      <c r="E96" s="218">
        <f>('Business activity'!D77*Assumptions!E174)+('Business activity'!E31*Assumptions!E174*Assumptions!E$49)</f>
        <v>0</v>
      </c>
      <c r="F96" s="218">
        <f>('Business activity'!E77*Assumptions!F174)+('Business activity'!F31*Assumptions!F174*Assumptions!F$49)</f>
        <v>0</v>
      </c>
      <c r="G96" s="218">
        <f>('Business activity'!F77*Assumptions!G174)+('Business activity'!G31*Assumptions!G174*Assumptions!G$49)</f>
        <v>0</v>
      </c>
    </row>
    <row r="97" spans="1:7" ht="12.75">
      <c r="A97" s="83" t="s">
        <v>11</v>
      </c>
      <c r="B97" s="83"/>
      <c r="C97" s="217">
        <f>SUM(C93:C96)</f>
        <v>0</v>
      </c>
      <c r="D97" s="217">
        <f>SUM(D93:D96)</f>
        <v>0</v>
      </c>
      <c r="E97" s="217">
        <f>SUM(E93:E96)</f>
        <v>0</v>
      </c>
      <c r="F97" s="217">
        <f>SUM(F93:F96)</f>
        <v>0</v>
      </c>
      <c r="G97" s="217">
        <f>SUM(G93:G96)</f>
        <v>0</v>
      </c>
    </row>
    <row r="98" spans="1:7" ht="12.75">
      <c r="A98" s="84"/>
      <c r="B98" s="84"/>
      <c r="C98" s="83"/>
      <c r="D98" s="83"/>
      <c r="E98" s="83"/>
      <c r="F98" s="83"/>
      <c r="G98" s="83"/>
    </row>
    <row r="99" spans="1:7" ht="12.75">
      <c r="A99" s="12" t="str">
        <f>A10</f>
        <v>Total</v>
      </c>
      <c r="B99" s="12"/>
      <c r="C99" s="92"/>
      <c r="D99" s="92"/>
      <c r="E99" s="92"/>
      <c r="F99" s="92"/>
      <c r="G99" s="92"/>
    </row>
    <row r="100" spans="1:7" ht="12.75">
      <c r="A100" s="84" t="str">
        <f>A86</f>
        <v>Item 1</v>
      </c>
      <c r="B100" s="84"/>
      <c r="C100" s="217">
        <f aca="true" t="shared" si="6" ref="C100:G103">C86+C93</f>
        <v>0</v>
      </c>
      <c r="D100" s="217">
        <f t="shared" si="6"/>
        <v>0</v>
      </c>
      <c r="E100" s="217">
        <f t="shared" si="6"/>
        <v>500</v>
      </c>
      <c r="F100" s="217">
        <f t="shared" si="6"/>
        <v>1000</v>
      </c>
      <c r="G100" s="217">
        <f t="shared" si="6"/>
        <v>1500</v>
      </c>
    </row>
    <row r="101" spans="1:7" ht="12.75">
      <c r="A101" s="84" t="str">
        <f>A87</f>
        <v>Item 2</v>
      </c>
      <c r="B101" s="84"/>
      <c r="C101" s="217">
        <f t="shared" si="6"/>
        <v>0</v>
      </c>
      <c r="D101" s="217">
        <f t="shared" si="6"/>
        <v>0</v>
      </c>
      <c r="E101" s="217">
        <f t="shared" si="6"/>
        <v>100</v>
      </c>
      <c r="F101" s="217">
        <f t="shared" si="6"/>
        <v>150</v>
      </c>
      <c r="G101" s="217">
        <f t="shared" si="6"/>
        <v>200</v>
      </c>
    </row>
    <row r="102" spans="1:7" ht="12.75">
      <c r="A102" s="84" t="str">
        <f>A88</f>
        <v>Item 3</v>
      </c>
      <c r="B102" s="84"/>
      <c r="C102" s="217">
        <f t="shared" si="6"/>
        <v>0</v>
      </c>
      <c r="D102" s="217">
        <f t="shared" si="6"/>
        <v>0</v>
      </c>
      <c r="E102" s="217">
        <f t="shared" si="6"/>
        <v>25</v>
      </c>
      <c r="F102" s="217">
        <f t="shared" si="6"/>
        <v>125</v>
      </c>
      <c r="G102" s="217">
        <f t="shared" si="6"/>
        <v>250</v>
      </c>
    </row>
    <row r="103" spans="1:7" ht="12.75">
      <c r="A103" s="84" t="str">
        <f>A89</f>
        <v>Item 4</v>
      </c>
      <c r="B103" s="84"/>
      <c r="C103" s="218">
        <f t="shared" si="6"/>
        <v>0</v>
      </c>
      <c r="D103" s="218">
        <f t="shared" si="6"/>
        <v>0</v>
      </c>
      <c r="E103" s="218">
        <f t="shared" si="6"/>
        <v>25</v>
      </c>
      <c r="F103" s="218">
        <f t="shared" si="6"/>
        <v>100</v>
      </c>
      <c r="G103" s="218">
        <f t="shared" si="6"/>
        <v>250</v>
      </c>
    </row>
    <row r="104" spans="1:7" ht="12.75">
      <c r="A104" s="83" t="s">
        <v>11</v>
      </c>
      <c r="B104" s="83"/>
      <c r="C104" s="217">
        <f>SUM(C100:C103)</f>
        <v>0</v>
      </c>
      <c r="D104" s="217">
        <f>SUM(D100:D103)</f>
        <v>0</v>
      </c>
      <c r="E104" s="217">
        <f>SUM(E100:E103)</f>
        <v>650</v>
      </c>
      <c r="F104" s="217">
        <f>SUM(F100:F103)</f>
        <v>1375</v>
      </c>
      <c r="G104" s="217">
        <f>SUM(G100:G103)</f>
        <v>2200</v>
      </c>
    </row>
    <row r="105" spans="1:7" ht="12.75">
      <c r="A105" s="83"/>
      <c r="B105" s="83"/>
      <c r="C105" s="217"/>
      <c r="D105" s="217"/>
      <c r="E105" s="217"/>
      <c r="F105" s="217"/>
      <c r="G105" s="217"/>
    </row>
    <row r="106" spans="1:7" ht="12.75">
      <c r="A106" s="12" t="s">
        <v>142</v>
      </c>
      <c r="B106" s="12"/>
      <c r="C106" s="92"/>
      <c r="D106" s="92"/>
      <c r="E106" s="92"/>
      <c r="F106" s="92"/>
      <c r="G106" s="92"/>
    </row>
    <row r="107" spans="1:7" s="78" customFormat="1" ht="11.25">
      <c r="A107" s="79" t="str">
        <f>A100</f>
        <v>Item 1</v>
      </c>
      <c r="B107" s="79"/>
      <c r="C107" s="215">
        <f>C86*Assumptions!C177</f>
        <v>0</v>
      </c>
      <c r="D107" s="215">
        <f>D86*Assumptions!D177</f>
        <v>0</v>
      </c>
      <c r="E107" s="215">
        <f>E86*Assumptions!E177</f>
        <v>300</v>
      </c>
      <c r="F107" s="215">
        <f>F86*Assumptions!F177</f>
        <v>600</v>
      </c>
      <c r="G107" s="215">
        <f>G86*Assumptions!G177</f>
        <v>900</v>
      </c>
    </row>
    <row r="108" spans="1:7" s="78" customFormat="1" ht="11.25">
      <c r="A108" s="79" t="str">
        <f>A101</f>
        <v>Item 2</v>
      </c>
      <c r="B108" s="79"/>
      <c r="C108" s="215">
        <f>C87*Assumptions!C178</f>
        <v>0</v>
      </c>
      <c r="D108" s="215">
        <f>D87*Assumptions!D178</f>
        <v>0</v>
      </c>
      <c r="E108" s="215">
        <f>E87*Assumptions!E178</f>
        <v>90</v>
      </c>
      <c r="F108" s="215">
        <f>F87*Assumptions!F178</f>
        <v>135</v>
      </c>
      <c r="G108" s="215">
        <f>G87*Assumptions!G178</f>
        <v>180</v>
      </c>
    </row>
    <row r="109" spans="1:7" s="78" customFormat="1" ht="11.25">
      <c r="A109" s="79" t="str">
        <f>A102</f>
        <v>Item 3</v>
      </c>
      <c r="B109" s="79"/>
      <c r="C109" s="215">
        <f>C88*Assumptions!C179</f>
        <v>0</v>
      </c>
      <c r="D109" s="215">
        <f>D88*Assumptions!D179</f>
        <v>0</v>
      </c>
      <c r="E109" s="215">
        <f>E88*Assumptions!E179</f>
        <v>22.5</v>
      </c>
      <c r="F109" s="215">
        <f>F88*Assumptions!F179</f>
        <v>112.5</v>
      </c>
      <c r="G109" s="215">
        <f>G88*Assumptions!G179</f>
        <v>225</v>
      </c>
    </row>
    <row r="110" spans="1:7" s="78" customFormat="1" ht="11.25">
      <c r="A110" s="79" t="str">
        <f>A103</f>
        <v>Item 4</v>
      </c>
      <c r="B110" s="79"/>
      <c r="C110" s="216">
        <f>C89*Assumptions!C180</f>
        <v>0</v>
      </c>
      <c r="D110" s="216">
        <f>D89*Assumptions!D180</f>
        <v>0</v>
      </c>
      <c r="E110" s="216">
        <f>E89*Assumptions!E180</f>
        <v>22.5</v>
      </c>
      <c r="F110" s="216">
        <f>F89*Assumptions!F180</f>
        <v>90</v>
      </c>
      <c r="G110" s="216">
        <f>G89*Assumptions!G180</f>
        <v>225</v>
      </c>
    </row>
    <row r="111" spans="1:7" s="78" customFormat="1" ht="11.25">
      <c r="A111" s="82" t="s">
        <v>11</v>
      </c>
      <c r="B111" s="82"/>
      <c r="C111" s="215">
        <f>SUM(C107:C110)</f>
        <v>0</v>
      </c>
      <c r="D111" s="215">
        <f>SUM(D107:D110)</f>
        <v>0</v>
      </c>
      <c r="E111" s="215">
        <f>SUM(E107:E110)</f>
        <v>435</v>
      </c>
      <c r="F111" s="215">
        <f>SUM(F107:F110)</f>
        <v>937.5</v>
      </c>
      <c r="G111" s="215">
        <f>SUM(G107:G110)</f>
        <v>1530</v>
      </c>
    </row>
    <row r="112" spans="1:7" ht="12.75">
      <c r="A112" s="83"/>
      <c r="B112" s="83"/>
      <c r="C112" s="217"/>
      <c r="D112" s="217"/>
      <c r="E112" s="217"/>
      <c r="F112" s="217"/>
      <c r="G112" s="217"/>
    </row>
    <row r="113" spans="1:7" ht="12.75">
      <c r="A113" s="12" t="s">
        <v>148</v>
      </c>
      <c r="B113" s="12"/>
      <c r="C113" s="92"/>
      <c r="D113" s="92"/>
      <c r="E113" s="92"/>
      <c r="F113" s="92"/>
      <c r="G113" s="92"/>
    </row>
    <row r="114" spans="1:7" s="78" customFormat="1" ht="14.25" customHeight="1">
      <c r="A114" s="79" t="str">
        <f>A107</f>
        <v>Item 1</v>
      </c>
      <c r="B114" s="79"/>
      <c r="C114" s="215">
        <f>C93*Assumptions!C183</f>
        <v>0</v>
      </c>
      <c r="D114" s="215">
        <f>D93*Assumptions!D183</f>
        <v>0</v>
      </c>
      <c r="E114" s="215">
        <f>E93*Assumptions!E183</f>
        <v>0</v>
      </c>
      <c r="F114" s="215">
        <f>F93*Assumptions!F183</f>
        <v>0</v>
      </c>
      <c r="G114" s="215">
        <f>G93*Assumptions!G183</f>
        <v>0</v>
      </c>
    </row>
    <row r="115" spans="1:7" s="78" customFormat="1" ht="11.25">
      <c r="A115" s="79" t="str">
        <f>A108</f>
        <v>Item 2</v>
      </c>
      <c r="B115" s="79"/>
      <c r="C115" s="215">
        <f>C94*Assumptions!C184</f>
        <v>0</v>
      </c>
      <c r="D115" s="215">
        <f>D94*Assumptions!D184</f>
        <v>0</v>
      </c>
      <c r="E115" s="215">
        <f>E94*Assumptions!E184</f>
        <v>0</v>
      </c>
      <c r="F115" s="215">
        <f>F94*Assumptions!F184</f>
        <v>0</v>
      </c>
      <c r="G115" s="215">
        <f>G94*Assumptions!G184</f>
        <v>0</v>
      </c>
    </row>
    <row r="116" spans="1:7" s="78" customFormat="1" ht="11.25">
      <c r="A116" s="79" t="str">
        <f>A109</f>
        <v>Item 3</v>
      </c>
      <c r="B116" s="79"/>
      <c r="C116" s="215">
        <f>C95*Assumptions!C185</f>
        <v>0</v>
      </c>
      <c r="D116" s="215">
        <f>D95*Assumptions!D185</f>
        <v>0</v>
      </c>
      <c r="E116" s="215">
        <f>E95*Assumptions!E185</f>
        <v>0</v>
      </c>
      <c r="F116" s="215">
        <f>F95*Assumptions!F185</f>
        <v>0</v>
      </c>
      <c r="G116" s="215">
        <f>G95*Assumptions!G185</f>
        <v>0</v>
      </c>
    </row>
    <row r="117" spans="1:7" s="78" customFormat="1" ht="11.25">
      <c r="A117" s="79" t="str">
        <f>A110</f>
        <v>Item 4</v>
      </c>
      <c r="B117" s="79"/>
      <c r="C117" s="216">
        <f>C96*Assumptions!C186</f>
        <v>0</v>
      </c>
      <c r="D117" s="216">
        <f>D96*Assumptions!D186</f>
        <v>0</v>
      </c>
      <c r="E117" s="216">
        <f>E96*Assumptions!E186</f>
        <v>0</v>
      </c>
      <c r="F117" s="216">
        <f>F96*Assumptions!F186</f>
        <v>0</v>
      </c>
      <c r="G117" s="216">
        <f>G96*Assumptions!G186</f>
        <v>0</v>
      </c>
    </row>
    <row r="118" spans="1:7" s="78" customFormat="1" ht="11.25">
      <c r="A118" s="82" t="s">
        <v>11</v>
      </c>
      <c r="B118" s="82"/>
      <c r="C118" s="215">
        <f>SUM(C114:C117)</f>
        <v>0</v>
      </c>
      <c r="D118" s="215">
        <f>SUM(D114:D117)</f>
        <v>0</v>
      </c>
      <c r="E118" s="215">
        <f>SUM(E114:E117)</f>
        <v>0</v>
      </c>
      <c r="F118" s="215">
        <f>SUM(F114:F117)</f>
        <v>0</v>
      </c>
      <c r="G118" s="215">
        <f>SUM(G114:G117)</f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scale="91" r:id="rId1"/>
  <headerFooter alignWithMargins="0">
    <oddFooter>&amp;L&amp;B Confidential&amp;B&amp;C&amp;A&amp;RPage &amp;P</oddFooter>
  </headerFooter>
  <rowBreaks count="2" manualBreakCount="2">
    <brk id="52" max="6" man="1"/>
    <brk id="80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137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6.5" style="8" customWidth="1"/>
    <col min="2" max="2" width="5" style="8" customWidth="1"/>
    <col min="3" max="3" width="17.66015625" style="8" customWidth="1"/>
    <col min="4" max="4" width="14.66015625" style="8" customWidth="1"/>
    <col min="5" max="5" width="15.33203125" style="8" customWidth="1"/>
    <col min="6" max="6" width="14.5" style="8" customWidth="1"/>
    <col min="7" max="7" width="16.16015625" style="8" customWidth="1"/>
    <col min="8" max="18" width="11.83203125" style="8" customWidth="1"/>
    <col min="19" max="20" width="9.83203125" style="8" customWidth="1"/>
    <col min="21" max="22" width="11.83203125" style="8" customWidth="1"/>
    <col min="23" max="16384" width="9.33203125" style="8" customWidth="1"/>
  </cols>
  <sheetData>
    <row r="1" spans="1:2" ht="18">
      <c r="A1" s="2" t="str">
        <f>Assumptions!A1</f>
        <v>ABC Company Inc</v>
      </c>
      <c r="B1" s="73"/>
    </row>
    <row r="2" s="74" customFormat="1" ht="15.75">
      <c r="A2" s="1" t="str">
        <f>Assumptions!A43</f>
        <v>Revenue 5</v>
      </c>
    </row>
    <row r="3" s="74" customFormat="1" ht="15.75">
      <c r="A3" s="1" t="s">
        <v>131</v>
      </c>
    </row>
    <row r="4" ht="12.75">
      <c r="B4" s="76"/>
    </row>
    <row r="5" spans="1:7" ht="12.75">
      <c r="A5" s="76" t="s">
        <v>128</v>
      </c>
      <c r="B5" s="76"/>
      <c r="C5" s="77" t="str">
        <f>Assumptions!C36</f>
        <v>2000/2001</v>
      </c>
      <c r="D5" s="77" t="str">
        <f>Assumptions!D36</f>
        <v>2001/2002</v>
      </c>
      <c r="E5" s="77" t="str">
        <f>Assumptions!E36</f>
        <v>2002/2003</v>
      </c>
      <c r="F5" s="77" t="str">
        <f>Assumptions!F36</f>
        <v>2003/2004</v>
      </c>
      <c r="G5" s="77" t="str">
        <f>Assumptions!G36</f>
        <v>2004/2005</v>
      </c>
    </row>
    <row r="6" spans="1:7" ht="12.75">
      <c r="A6" s="84" t="str">
        <f>Assumptions!A191</f>
        <v>Item 1</v>
      </c>
      <c r="B6" s="84"/>
      <c r="C6" s="8">
        <f aca="true" t="shared" si="0" ref="C6:G10">C30+C38</f>
        <v>0</v>
      </c>
      <c r="D6" s="8">
        <f t="shared" si="0"/>
        <v>0</v>
      </c>
      <c r="E6" s="8">
        <f t="shared" si="0"/>
        <v>25</v>
      </c>
      <c r="F6" s="8">
        <f t="shared" si="0"/>
        <v>25</v>
      </c>
      <c r="G6" s="8">
        <f t="shared" si="0"/>
        <v>25</v>
      </c>
    </row>
    <row r="7" spans="1:7" ht="12.75">
      <c r="A7" s="84" t="str">
        <f>Assumptions!A192</f>
        <v>Item 2</v>
      </c>
      <c r="B7" s="84"/>
      <c r="C7" s="8">
        <f t="shared" si="0"/>
        <v>0</v>
      </c>
      <c r="D7" s="8">
        <f t="shared" si="0"/>
        <v>0</v>
      </c>
      <c r="E7" s="8">
        <f t="shared" si="0"/>
        <v>25</v>
      </c>
      <c r="F7" s="8">
        <f t="shared" si="0"/>
        <v>25</v>
      </c>
      <c r="G7" s="8">
        <f t="shared" si="0"/>
        <v>25</v>
      </c>
    </row>
    <row r="8" spans="1:7" ht="12.75">
      <c r="A8" s="84" t="str">
        <f>Assumptions!A193</f>
        <v>Item 3</v>
      </c>
      <c r="B8" s="84"/>
      <c r="C8" s="8">
        <f t="shared" si="0"/>
        <v>0</v>
      </c>
      <c r="D8" s="8">
        <f t="shared" si="0"/>
        <v>0</v>
      </c>
      <c r="E8" s="8">
        <f t="shared" si="0"/>
        <v>25</v>
      </c>
      <c r="F8" s="8">
        <f t="shared" si="0"/>
        <v>25</v>
      </c>
      <c r="G8" s="8">
        <f t="shared" si="0"/>
        <v>25</v>
      </c>
    </row>
    <row r="9" spans="1:7" ht="12.75">
      <c r="A9" s="84" t="str">
        <f>Assumptions!A194</f>
        <v>Item 4</v>
      </c>
      <c r="B9" s="84"/>
      <c r="C9" s="8">
        <f t="shared" si="0"/>
        <v>0</v>
      </c>
      <c r="D9" s="8">
        <f t="shared" si="0"/>
        <v>0</v>
      </c>
      <c r="E9" s="8">
        <f t="shared" si="0"/>
        <v>25</v>
      </c>
      <c r="F9" s="8">
        <f t="shared" si="0"/>
        <v>25</v>
      </c>
      <c r="G9" s="8">
        <f t="shared" si="0"/>
        <v>25</v>
      </c>
    </row>
    <row r="10" spans="1:7" ht="12.75">
      <c r="A10" s="84" t="str">
        <f>Assumptions!A195</f>
        <v>Item 5</v>
      </c>
      <c r="B10" s="84"/>
      <c r="C10" s="117">
        <f t="shared" si="0"/>
        <v>0</v>
      </c>
      <c r="D10" s="117">
        <f t="shared" si="0"/>
        <v>0</v>
      </c>
      <c r="E10" s="117">
        <f t="shared" si="0"/>
        <v>0</v>
      </c>
      <c r="F10" s="117">
        <f t="shared" si="0"/>
        <v>0</v>
      </c>
      <c r="G10" s="117">
        <f t="shared" si="0"/>
        <v>0</v>
      </c>
    </row>
    <row r="11" spans="1:7" ht="12.75">
      <c r="A11" s="83" t="s">
        <v>11</v>
      </c>
      <c r="B11" s="84"/>
      <c r="C11" s="8">
        <f>SUM(C6:C10)</f>
        <v>0</v>
      </c>
      <c r="D11" s="8">
        <f>SUM(D6:D10)</f>
        <v>0</v>
      </c>
      <c r="E11" s="8">
        <f>SUM(E6:E10)</f>
        <v>100</v>
      </c>
      <c r="F11" s="8">
        <f>SUM(F6:F10)</f>
        <v>100</v>
      </c>
      <c r="G11" s="8">
        <f>SUM(G6:G10)</f>
        <v>100</v>
      </c>
    </row>
    <row r="13" spans="1:7" ht="12.75">
      <c r="A13" s="76" t="s">
        <v>141</v>
      </c>
      <c r="B13" s="76"/>
      <c r="C13" s="77" t="str">
        <f>C5</f>
        <v>2000/2001</v>
      </c>
      <c r="D13" s="77" t="str">
        <f>D5</f>
        <v>2001/2002</v>
      </c>
      <c r="E13" s="77" t="str">
        <f>E5</f>
        <v>2002/2003</v>
      </c>
      <c r="F13" s="77" t="str">
        <f>F5</f>
        <v>2003/2004</v>
      </c>
      <c r="G13" s="77" t="str">
        <f>G5</f>
        <v>2004/2005</v>
      </c>
    </row>
    <row r="14" spans="1:7" ht="12.75">
      <c r="A14" s="84" t="str">
        <f>A6</f>
        <v>Item 1</v>
      </c>
      <c r="B14" s="84"/>
      <c r="C14" s="8">
        <f>C46+C54</f>
        <v>0</v>
      </c>
      <c r="D14" s="8">
        <f>D46+D54</f>
        <v>0</v>
      </c>
      <c r="E14" s="8">
        <f>E46+E54</f>
        <v>5</v>
      </c>
      <c r="F14" s="8">
        <f>F46+F54</f>
        <v>5</v>
      </c>
      <c r="G14" s="8">
        <f>G46+G54</f>
        <v>5</v>
      </c>
    </row>
    <row r="15" spans="1:7" ht="12.75">
      <c r="A15" s="84" t="str">
        <f>A7</f>
        <v>Item 2</v>
      </c>
      <c r="B15" s="84"/>
      <c r="C15" s="8">
        <f aca="true" t="shared" si="1" ref="C15:G18">C47+C55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</row>
    <row r="16" spans="1:7" ht="12.75">
      <c r="A16" s="84" t="str">
        <f>A8</f>
        <v>Item 3</v>
      </c>
      <c r="B16" s="84"/>
      <c r="C16" s="8">
        <f t="shared" si="1"/>
        <v>0</v>
      </c>
      <c r="D16" s="8">
        <f t="shared" si="1"/>
        <v>0</v>
      </c>
      <c r="E16" s="8">
        <f t="shared" si="1"/>
        <v>5</v>
      </c>
      <c r="F16" s="8">
        <f t="shared" si="1"/>
        <v>5</v>
      </c>
      <c r="G16" s="8">
        <f t="shared" si="1"/>
        <v>5</v>
      </c>
    </row>
    <row r="17" spans="1:7" ht="12.75">
      <c r="A17" s="84" t="str">
        <f>A9</f>
        <v>Item 4</v>
      </c>
      <c r="B17" s="84"/>
      <c r="C17" s="8">
        <f t="shared" si="1"/>
        <v>0</v>
      </c>
      <c r="D17" s="8">
        <f t="shared" si="1"/>
        <v>0</v>
      </c>
      <c r="E17" s="8">
        <f t="shared" si="1"/>
        <v>25</v>
      </c>
      <c r="F17" s="8">
        <f t="shared" si="1"/>
        <v>25</v>
      </c>
      <c r="G17" s="8">
        <f t="shared" si="1"/>
        <v>25</v>
      </c>
    </row>
    <row r="18" spans="1:7" ht="12.75">
      <c r="A18" s="84" t="str">
        <f>A10</f>
        <v>Item 5</v>
      </c>
      <c r="B18" s="84"/>
      <c r="C18" s="117">
        <f t="shared" si="1"/>
        <v>0</v>
      </c>
      <c r="D18" s="117">
        <f t="shared" si="1"/>
        <v>0</v>
      </c>
      <c r="E18" s="117">
        <f t="shared" si="1"/>
        <v>0</v>
      </c>
      <c r="F18" s="117">
        <f t="shared" si="1"/>
        <v>0</v>
      </c>
      <c r="G18" s="117">
        <f t="shared" si="1"/>
        <v>0</v>
      </c>
    </row>
    <row r="19" spans="1:7" ht="12.75">
      <c r="A19" s="83" t="s">
        <v>11</v>
      </c>
      <c r="B19" s="84"/>
      <c r="C19" s="8">
        <f>SUM(C14:C18)</f>
        <v>0</v>
      </c>
      <c r="D19" s="8">
        <f>SUM(D14:D18)</f>
        <v>0</v>
      </c>
      <c r="E19" s="8">
        <f>SUM(E14:E18)</f>
        <v>35</v>
      </c>
      <c r="F19" s="8">
        <f>SUM(F14:F18)</f>
        <v>35</v>
      </c>
      <c r="G19" s="8">
        <f>SUM(G14:G18)</f>
        <v>35</v>
      </c>
    </row>
    <row r="21" spans="1:7" ht="12.75">
      <c r="A21" s="76" t="s">
        <v>168</v>
      </c>
      <c r="B21" s="76"/>
      <c r="C21" s="77" t="str">
        <f>C5</f>
        <v>2000/2001</v>
      </c>
      <c r="D21" s="77" t="str">
        <f>D5</f>
        <v>2001/2002</v>
      </c>
      <c r="E21" s="77" t="str">
        <f>E5</f>
        <v>2002/2003</v>
      </c>
      <c r="F21" s="77" t="str">
        <f>F5</f>
        <v>2003/2004</v>
      </c>
      <c r="G21" s="77" t="str">
        <f>G5</f>
        <v>2004/2005</v>
      </c>
    </row>
    <row r="22" spans="1:7" ht="12.75">
      <c r="A22" s="84" t="str">
        <f>A6</f>
        <v>Item 1</v>
      </c>
      <c r="B22" s="84"/>
      <c r="C22" s="222">
        <f>C6-C14</f>
        <v>0</v>
      </c>
      <c r="D22" s="222">
        <f>D6-D14</f>
        <v>0</v>
      </c>
      <c r="E22" s="222">
        <f>E6-E14</f>
        <v>20</v>
      </c>
      <c r="F22" s="222">
        <f>F6-F14</f>
        <v>20</v>
      </c>
      <c r="G22" s="222">
        <f>G6-G14</f>
        <v>20</v>
      </c>
    </row>
    <row r="23" spans="1:7" ht="12.75">
      <c r="A23" s="84" t="str">
        <f>A7</f>
        <v>Item 2</v>
      </c>
      <c r="B23" s="84"/>
      <c r="C23" s="222">
        <f aca="true" t="shared" si="2" ref="C23:G26">C7-C15</f>
        <v>0</v>
      </c>
      <c r="D23" s="222">
        <f t="shared" si="2"/>
        <v>0</v>
      </c>
      <c r="E23" s="222">
        <f t="shared" si="2"/>
        <v>25</v>
      </c>
      <c r="F23" s="222">
        <f t="shared" si="2"/>
        <v>25</v>
      </c>
      <c r="G23" s="222">
        <f t="shared" si="2"/>
        <v>25</v>
      </c>
    </row>
    <row r="24" spans="1:7" ht="12.75">
      <c r="A24" s="84" t="str">
        <f>A8</f>
        <v>Item 3</v>
      </c>
      <c r="B24" s="84"/>
      <c r="C24" s="222">
        <f t="shared" si="2"/>
        <v>0</v>
      </c>
      <c r="D24" s="222">
        <f t="shared" si="2"/>
        <v>0</v>
      </c>
      <c r="E24" s="222">
        <f t="shared" si="2"/>
        <v>20</v>
      </c>
      <c r="F24" s="222">
        <f t="shared" si="2"/>
        <v>20</v>
      </c>
      <c r="G24" s="222">
        <f t="shared" si="2"/>
        <v>20</v>
      </c>
    </row>
    <row r="25" spans="1:7" ht="12.75">
      <c r="A25" s="84" t="str">
        <f>A9</f>
        <v>Item 4</v>
      </c>
      <c r="B25" s="84"/>
      <c r="C25" s="222">
        <f t="shared" si="2"/>
        <v>0</v>
      </c>
      <c r="D25" s="222">
        <f t="shared" si="2"/>
        <v>0</v>
      </c>
      <c r="E25" s="222">
        <f t="shared" si="2"/>
        <v>0</v>
      </c>
      <c r="F25" s="222">
        <f t="shared" si="2"/>
        <v>0</v>
      </c>
      <c r="G25" s="222">
        <f t="shared" si="2"/>
        <v>0</v>
      </c>
    </row>
    <row r="26" spans="1:7" ht="12.75">
      <c r="A26" s="84" t="str">
        <f>A10</f>
        <v>Item 5</v>
      </c>
      <c r="B26" s="84"/>
      <c r="C26" s="117">
        <f t="shared" si="2"/>
        <v>0</v>
      </c>
      <c r="D26" s="117">
        <f t="shared" si="2"/>
        <v>0</v>
      </c>
      <c r="E26" s="117">
        <f t="shared" si="2"/>
        <v>0</v>
      </c>
      <c r="F26" s="117">
        <f t="shared" si="2"/>
        <v>0</v>
      </c>
      <c r="G26" s="117">
        <f t="shared" si="2"/>
        <v>0</v>
      </c>
    </row>
    <row r="27" spans="1:7" ht="12.75">
      <c r="A27" s="83" t="s">
        <v>11</v>
      </c>
      <c r="B27" s="84"/>
      <c r="C27" s="8">
        <f>SUM(C22:C26)</f>
        <v>0</v>
      </c>
      <c r="D27" s="8">
        <f>SUM(D22:D26)</f>
        <v>0</v>
      </c>
      <c r="E27" s="8">
        <f>SUM(E22:E26)</f>
        <v>65</v>
      </c>
      <c r="F27" s="8">
        <f>SUM(F22:F26)</f>
        <v>65</v>
      </c>
      <c r="G27" s="8">
        <f>SUM(G22:G26)</f>
        <v>65</v>
      </c>
    </row>
    <row r="29" spans="1:7" ht="12.75">
      <c r="A29" s="76" t="s">
        <v>180</v>
      </c>
      <c r="B29" s="76"/>
      <c r="C29" s="77" t="str">
        <f>C5</f>
        <v>2000/2001</v>
      </c>
      <c r="D29" s="77" t="str">
        <f>D5</f>
        <v>2001/2002</v>
      </c>
      <c r="E29" s="77" t="str">
        <f>E5</f>
        <v>2002/2003</v>
      </c>
      <c r="F29" s="77" t="str">
        <f>F5</f>
        <v>2003/2004</v>
      </c>
      <c r="G29" s="77" t="str">
        <f>G5</f>
        <v>2004/2005</v>
      </c>
    </row>
    <row r="30" spans="1:7" ht="12.75">
      <c r="A30" s="84" t="str">
        <f>A6</f>
        <v>Item 1</v>
      </c>
      <c r="B30" s="84"/>
      <c r="C30" s="8">
        <f>C66</f>
        <v>0</v>
      </c>
      <c r="D30" s="8">
        <f>D66</f>
        <v>0</v>
      </c>
      <c r="E30" s="8">
        <f>E66</f>
        <v>25</v>
      </c>
      <c r="F30" s="8">
        <f>F66</f>
        <v>25</v>
      </c>
      <c r="G30" s="8">
        <f>G66</f>
        <v>25</v>
      </c>
    </row>
    <row r="31" spans="1:7" ht="12.75">
      <c r="A31" s="84" t="str">
        <f>A7</f>
        <v>Item 2</v>
      </c>
      <c r="B31" s="84"/>
      <c r="C31" s="8">
        <f>C71</f>
        <v>0</v>
      </c>
      <c r="D31" s="8">
        <f>D71</f>
        <v>0</v>
      </c>
      <c r="E31" s="8">
        <f>E71</f>
        <v>25</v>
      </c>
      <c r="F31" s="8">
        <f>F71</f>
        <v>25</v>
      </c>
      <c r="G31" s="8">
        <f>G71</f>
        <v>25</v>
      </c>
    </row>
    <row r="32" spans="1:7" ht="12.75">
      <c r="A32" s="84" t="str">
        <f>A8</f>
        <v>Item 3</v>
      </c>
      <c r="B32" s="84"/>
      <c r="C32" s="8">
        <f>C76</f>
        <v>0</v>
      </c>
      <c r="D32" s="8">
        <f>D76</f>
        <v>0</v>
      </c>
      <c r="E32" s="8">
        <f>E76</f>
        <v>25</v>
      </c>
      <c r="F32" s="8">
        <f>F76</f>
        <v>25</v>
      </c>
      <c r="G32" s="8">
        <f>G76</f>
        <v>25</v>
      </c>
    </row>
    <row r="33" spans="1:7" ht="12.75">
      <c r="A33" s="84" t="str">
        <f>A9</f>
        <v>Item 4</v>
      </c>
      <c r="B33" s="84"/>
      <c r="C33" s="8">
        <f>C81</f>
        <v>0</v>
      </c>
      <c r="D33" s="8">
        <f>D81</f>
        <v>0</v>
      </c>
      <c r="E33" s="8">
        <f>E81</f>
        <v>25</v>
      </c>
      <c r="F33" s="8">
        <f>F81</f>
        <v>25</v>
      </c>
      <c r="G33" s="8">
        <f>G81</f>
        <v>25</v>
      </c>
    </row>
    <row r="34" spans="1:7" ht="12.75">
      <c r="A34" s="84" t="str">
        <f>A10</f>
        <v>Item 5</v>
      </c>
      <c r="B34" s="84"/>
      <c r="C34" s="117">
        <f>C86</f>
        <v>0</v>
      </c>
      <c r="D34" s="117">
        <f>D86</f>
        <v>0</v>
      </c>
      <c r="E34" s="117">
        <f>E86</f>
        <v>0</v>
      </c>
      <c r="F34" s="117">
        <f>F86</f>
        <v>0</v>
      </c>
      <c r="G34" s="117">
        <f>G86</f>
        <v>0</v>
      </c>
    </row>
    <row r="35" spans="1:7" ht="12.75">
      <c r="A35" s="83" t="s">
        <v>11</v>
      </c>
      <c r="B35" s="84"/>
      <c r="C35" s="8">
        <f>SUM(C30:C34)</f>
        <v>0</v>
      </c>
      <c r="D35" s="8">
        <f>SUM(D30:D34)</f>
        <v>0</v>
      </c>
      <c r="E35" s="8">
        <f>SUM(E30:E34)</f>
        <v>100</v>
      </c>
      <c r="F35" s="8">
        <f>SUM(F30:F34)</f>
        <v>100</v>
      </c>
      <c r="G35" s="8">
        <f>SUM(G30:G34)</f>
        <v>100</v>
      </c>
    </row>
    <row r="37" spans="1:7" ht="12.75">
      <c r="A37" s="76" t="s">
        <v>181</v>
      </c>
      <c r="B37" s="76"/>
      <c r="C37" s="77" t="str">
        <f>C5</f>
        <v>2000/2001</v>
      </c>
      <c r="D37" s="77" t="str">
        <f>D5</f>
        <v>2001/2002</v>
      </c>
      <c r="E37" s="77" t="str">
        <f>E5</f>
        <v>2002/2003</v>
      </c>
      <c r="F37" s="77" t="str">
        <f>F5</f>
        <v>2003/2004</v>
      </c>
      <c r="G37" s="77" t="str">
        <f>G5</f>
        <v>2004/2005</v>
      </c>
    </row>
    <row r="38" spans="1:7" ht="12.75">
      <c r="A38" s="84" t="str">
        <f>A6</f>
        <v>Item 1</v>
      </c>
      <c r="B38" s="84"/>
      <c r="C38" s="8">
        <f>C67</f>
        <v>0</v>
      </c>
      <c r="D38" s="8">
        <f>D67</f>
        <v>0</v>
      </c>
      <c r="E38" s="8">
        <f>E67</f>
        <v>0</v>
      </c>
      <c r="F38" s="8">
        <f>F67</f>
        <v>0</v>
      </c>
      <c r="G38" s="8">
        <f>G67</f>
        <v>0</v>
      </c>
    </row>
    <row r="39" spans="1:7" ht="12.75">
      <c r="A39" s="84" t="str">
        <f>A7</f>
        <v>Item 2</v>
      </c>
      <c r="B39" s="84"/>
      <c r="C39" s="8">
        <f>C72</f>
        <v>0</v>
      </c>
      <c r="D39" s="8">
        <f>D72</f>
        <v>0</v>
      </c>
      <c r="E39" s="8">
        <f>E72</f>
        <v>0</v>
      </c>
      <c r="F39" s="8">
        <f>F72</f>
        <v>0</v>
      </c>
      <c r="G39" s="8">
        <f>G72</f>
        <v>0</v>
      </c>
    </row>
    <row r="40" spans="1:7" ht="12.75">
      <c r="A40" s="84" t="str">
        <f>A8</f>
        <v>Item 3</v>
      </c>
      <c r="B40" s="84"/>
      <c r="C40" s="8">
        <f>C77</f>
        <v>0</v>
      </c>
      <c r="D40" s="8">
        <f>D77</f>
        <v>0</v>
      </c>
      <c r="E40" s="8">
        <f>E77</f>
        <v>0</v>
      </c>
      <c r="F40" s="8">
        <f>F77</f>
        <v>0</v>
      </c>
      <c r="G40" s="8">
        <f>G77</f>
        <v>0</v>
      </c>
    </row>
    <row r="41" spans="1:7" ht="12.75">
      <c r="A41" s="84" t="str">
        <f>A9</f>
        <v>Item 4</v>
      </c>
      <c r="B41" s="84"/>
      <c r="C41" s="8">
        <f>C82</f>
        <v>0</v>
      </c>
      <c r="D41" s="8">
        <f>D82</f>
        <v>0</v>
      </c>
      <c r="E41" s="8">
        <f>E82</f>
        <v>0</v>
      </c>
      <c r="F41" s="8">
        <f>F82</f>
        <v>0</v>
      </c>
      <c r="G41" s="8">
        <f>G82</f>
        <v>0</v>
      </c>
    </row>
    <row r="42" spans="1:7" ht="12.75">
      <c r="A42" s="84" t="str">
        <f>A10</f>
        <v>Item 5</v>
      </c>
      <c r="B42" s="84"/>
      <c r="C42" s="117">
        <f>C87</f>
        <v>0</v>
      </c>
      <c r="D42" s="117">
        <f>D87</f>
        <v>0</v>
      </c>
      <c r="E42" s="117">
        <f>E87</f>
        <v>0</v>
      </c>
      <c r="F42" s="117">
        <f>F87</f>
        <v>0</v>
      </c>
      <c r="G42" s="117">
        <f>G87</f>
        <v>0</v>
      </c>
    </row>
    <row r="43" spans="1:7" ht="12.75">
      <c r="A43" s="83" t="s">
        <v>11</v>
      </c>
      <c r="B43" s="84"/>
      <c r="C43" s="8">
        <f>SUM(C38:C42)</f>
        <v>0</v>
      </c>
      <c r="D43" s="8">
        <f>SUM(D38:D42)</f>
        <v>0</v>
      </c>
      <c r="E43" s="8">
        <f>SUM(E38:E42)</f>
        <v>0</v>
      </c>
      <c r="F43" s="8">
        <f>SUM(F38:F42)</f>
        <v>0</v>
      </c>
      <c r="G43" s="8">
        <f>SUM(G38:G42)</f>
        <v>0</v>
      </c>
    </row>
    <row r="44" spans="1:2" ht="12.75">
      <c r="A44" s="83"/>
      <c r="B44" s="84"/>
    </row>
    <row r="45" spans="1:7" ht="12.75">
      <c r="A45" s="76" t="s">
        <v>138</v>
      </c>
      <c r="B45" s="76"/>
      <c r="C45" s="77" t="str">
        <f>C5</f>
        <v>2000/2001</v>
      </c>
      <c r="D45" s="77" t="str">
        <f>D5</f>
        <v>2001/2002</v>
      </c>
      <c r="E45" s="77" t="str">
        <f>E5</f>
        <v>2002/2003</v>
      </c>
      <c r="F45" s="77" t="str">
        <f>F5</f>
        <v>2003/2004</v>
      </c>
      <c r="G45" s="77" t="str">
        <f>G5</f>
        <v>2004/2005</v>
      </c>
    </row>
    <row r="46" spans="1:7" ht="12.75">
      <c r="A46" s="84" t="str">
        <f>A38</f>
        <v>Item 1</v>
      </c>
      <c r="B46" s="84"/>
      <c r="C46" s="8">
        <f aca="true" t="shared" si="3" ref="C46:G50">C124</f>
        <v>0</v>
      </c>
      <c r="D46" s="8">
        <f t="shared" si="3"/>
        <v>0</v>
      </c>
      <c r="E46" s="8">
        <f t="shared" si="3"/>
        <v>5</v>
      </c>
      <c r="F46" s="8">
        <f t="shared" si="3"/>
        <v>5</v>
      </c>
      <c r="G46" s="8">
        <f t="shared" si="3"/>
        <v>5</v>
      </c>
    </row>
    <row r="47" spans="1:7" ht="12.75">
      <c r="A47" s="84" t="str">
        <f>A39</f>
        <v>Item 2</v>
      </c>
      <c r="B47" s="84"/>
      <c r="C47" s="8">
        <f t="shared" si="3"/>
        <v>0</v>
      </c>
      <c r="D47" s="8">
        <f t="shared" si="3"/>
        <v>0</v>
      </c>
      <c r="E47" s="8">
        <f t="shared" si="3"/>
        <v>0</v>
      </c>
      <c r="F47" s="8">
        <f t="shared" si="3"/>
        <v>0</v>
      </c>
      <c r="G47" s="8">
        <f t="shared" si="3"/>
        <v>0</v>
      </c>
    </row>
    <row r="48" spans="1:7" ht="12.75">
      <c r="A48" s="84" t="str">
        <f>A40</f>
        <v>Item 3</v>
      </c>
      <c r="B48" s="84"/>
      <c r="C48" s="8">
        <f t="shared" si="3"/>
        <v>0</v>
      </c>
      <c r="D48" s="8">
        <f t="shared" si="3"/>
        <v>0</v>
      </c>
      <c r="E48" s="8">
        <f t="shared" si="3"/>
        <v>5</v>
      </c>
      <c r="F48" s="8">
        <f t="shared" si="3"/>
        <v>5</v>
      </c>
      <c r="G48" s="8">
        <f t="shared" si="3"/>
        <v>5</v>
      </c>
    </row>
    <row r="49" spans="1:7" ht="12.75">
      <c r="A49" s="84" t="str">
        <f>A41</f>
        <v>Item 4</v>
      </c>
      <c r="B49" s="84"/>
      <c r="C49" s="8">
        <f t="shared" si="3"/>
        <v>0</v>
      </c>
      <c r="D49" s="8">
        <f t="shared" si="3"/>
        <v>0</v>
      </c>
      <c r="E49" s="8">
        <f t="shared" si="3"/>
        <v>25</v>
      </c>
      <c r="F49" s="8">
        <f t="shared" si="3"/>
        <v>25</v>
      </c>
      <c r="G49" s="8">
        <f t="shared" si="3"/>
        <v>25</v>
      </c>
    </row>
    <row r="50" spans="1:7" ht="12.75">
      <c r="A50" s="84" t="str">
        <f>A42</f>
        <v>Item 5</v>
      </c>
      <c r="B50" s="84"/>
      <c r="C50" s="117">
        <f t="shared" si="3"/>
        <v>0</v>
      </c>
      <c r="D50" s="117">
        <f t="shared" si="3"/>
        <v>0</v>
      </c>
      <c r="E50" s="117">
        <f t="shared" si="3"/>
        <v>0</v>
      </c>
      <c r="F50" s="117">
        <f t="shared" si="3"/>
        <v>0</v>
      </c>
      <c r="G50" s="117">
        <f t="shared" si="3"/>
        <v>0</v>
      </c>
    </row>
    <row r="51" spans="1:7" ht="12.75">
      <c r="A51" s="83" t="s">
        <v>11</v>
      </c>
      <c r="B51" s="84"/>
      <c r="C51" s="8">
        <f>SUM(C46:C50)</f>
        <v>0</v>
      </c>
      <c r="D51" s="8">
        <f>SUM(D46:D50)</f>
        <v>0</v>
      </c>
      <c r="E51" s="8">
        <f>SUM(E46:E50)</f>
        <v>35</v>
      </c>
      <c r="F51" s="8">
        <f>SUM(F46:F50)</f>
        <v>35</v>
      </c>
      <c r="G51" s="8">
        <f>SUM(G46:G50)</f>
        <v>35</v>
      </c>
    </row>
    <row r="52" spans="1:2" ht="12.75">
      <c r="A52" s="83"/>
      <c r="B52" s="84"/>
    </row>
    <row r="53" spans="1:7" ht="12.75">
      <c r="A53" s="76" t="s">
        <v>137</v>
      </c>
      <c r="B53" s="76"/>
      <c r="C53" s="77" t="str">
        <f>C5</f>
        <v>2000/2001</v>
      </c>
      <c r="D53" s="77" t="str">
        <f>D5</f>
        <v>2001/2002</v>
      </c>
      <c r="E53" s="77" t="str">
        <f>E5</f>
        <v>2002/2003</v>
      </c>
      <c r="F53" s="77" t="str">
        <f>F5</f>
        <v>2003/2004</v>
      </c>
      <c r="G53" s="77" t="str">
        <f>G5</f>
        <v>2004/2005</v>
      </c>
    </row>
    <row r="54" spans="1:7" ht="12.75">
      <c r="A54" s="84" t="str">
        <f>A46</f>
        <v>Item 1</v>
      </c>
      <c r="B54" s="84"/>
      <c r="C54" s="8">
        <f aca="true" t="shared" si="4" ref="C54:G58">C132</f>
        <v>0</v>
      </c>
      <c r="D54" s="8">
        <f t="shared" si="4"/>
        <v>0</v>
      </c>
      <c r="E54" s="8">
        <f t="shared" si="4"/>
        <v>0</v>
      </c>
      <c r="F54" s="8">
        <f t="shared" si="4"/>
        <v>0</v>
      </c>
      <c r="G54" s="8">
        <f t="shared" si="4"/>
        <v>0</v>
      </c>
    </row>
    <row r="55" spans="1:7" ht="12.75">
      <c r="A55" s="84" t="str">
        <f>A47</f>
        <v>Item 2</v>
      </c>
      <c r="B55" s="84"/>
      <c r="C55" s="8">
        <f t="shared" si="4"/>
        <v>0</v>
      </c>
      <c r="D55" s="8">
        <f t="shared" si="4"/>
        <v>0</v>
      </c>
      <c r="E55" s="8">
        <f t="shared" si="4"/>
        <v>0</v>
      </c>
      <c r="F55" s="8">
        <f t="shared" si="4"/>
        <v>0</v>
      </c>
      <c r="G55" s="8">
        <f t="shared" si="4"/>
        <v>0</v>
      </c>
    </row>
    <row r="56" spans="1:7" ht="12.75">
      <c r="A56" s="84" t="str">
        <f>A48</f>
        <v>Item 3</v>
      </c>
      <c r="B56" s="84"/>
      <c r="C56" s="8">
        <f t="shared" si="4"/>
        <v>0</v>
      </c>
      <c r="D56" s="8">
        <f t="shared" si="4"/>
        <v>0</v>
      </c>
      <c r="E56" s="8">
        <f t="shared" si="4"/>
        <v>0</v>
      </c>
      <c r="F56" s="8">
        <f t="shared" si="4"/>
        <v>0</v>
      </c>
      <c r="G56" s="8">
        <f t="shared" si="4"/>
        <v>0</v>
      </c>
    </row>
    <row r="57" spans="1:7" ht="12.75">
      <c r="A57" s="84" t="str">
        <f>A49</f>
        <v>Item 4</v>
      </c>
      <c r="B57" s="84"/>
      <c r="C57" s="8">
        <f t="shared" si="4"/>
        <v>0</v>
      </c>
      <c r="D57" s="8">
        <f t="shared" si="4"/>
        <v>0</v>
      </c>
      <c r="E57" s="8">
        <f t="shared" si="4"/>
        <v>0</v>
      </c>
      <c r="F57" s="8">
        <f t="shared" si="4"/>
        <v>0</v>
      </c>
      <c r="G57" s="8">
        <f t="shared" si="4"/>
        <v>0</v>
      </c>
    </row>
    <row r="58" spans="1:7" ht="12.75">
      <c r="A58" s="84" t="str">
        <f>A50</f>
        <v>Item 5</v>
      </c>
      <c r="B58" s="84"/>
      <c r="C58" s="117">
        <f t="shared" si="4"/>
        <v>0</v>
      </c>
      <c r="D58" s="117">
        <f t="shared" si="4"/>
        <v>0</v>
      </c>
      <c r="E58" s="117">
        <f t="shared" si="4"/>
        <v>0</v>
      </c>
      <c r="F58" s="117">
        <f t="shared" si="4"/>
        <v>0</v>
      </c>
      <c r="G58" s="117">
        <f t="shared" si="4"/>
        <v>0</v>
      </c>
    </row>
    <row r="59" spans="1:7" ht="12.75">
      <c r="A59" s="83" t="s">
        <v>11</v>
      </c>
      <c r="B59" s="84"/>
      <c r="C59" s="8">
        <f>SUM(C54:C58)</f>
        <v>0</v>
      </c>
      <c r="D59" s="8">
        <f>SUM(D54:D58)</f>
        <v>0</v>
      </c>
      <c r="E59" s="8">
        <f>SUM(E54:E58)</f>
        <v>0</v>
      </c>
      <c r="F59" s="8">
        <f>SUM(F54:F58)</f>
        <v>0</v>
      </c>
      <c r="G59" s="8">
        <f>SUM(G54:G58)</f>
        <v>0</v>
      </c>
    </row>
    <row r="60" ht="18">
      <c r="A60" s="2" t="str">
        <f>A1</f>
        <v>ABC Company Inc</v>
      </c>
    </row>
    <row r="61" s="74" customFormat="1" ht="15.75">
      <c r="A61" s="1" t="str">
        <f>A2</f>
        <v>Revenue 5</v>
      </c>
    </row>
    <row r="62" ht="15.75">
      <c r="A62" s="1" t="s">
        <v>134</v>
      </c>
    </row>
    <row r="63" ht="15.75">
      <c r="A63" s="1"/>
    </row>
    <row r="64" spans="1:7" ht="12.75">
      <c r="A64" s="12"/>
      <c r="B64" s="12"/>
      <c r="C64" s="210" t="str">
        <f>C5</f>
        <v>2000/2001</v>
      </c>
      <c r="D64" s="210" t="str">
        <f>D5</f>
        <v>2001/2002</v>
      </c>
      <c r="E64" s="210" t="str">
        <f>E5</f>
        <v>2002/2003</v>
      </c>
      <c r="F64" s="210" t="str">
        <f>F5</f>
        <v>2003/2004</v>
      </c>
      <c r="G64" s="210" t="str">
        <f>G5</f>
        <v>2004/2005</v>
      </c>
    </row>
    <row r="65" spans="1:11" s="29" customFormat="1" ht="12.75">
      <c r="A65" s="12" t="str">
        <f>A6</f>
        <v>Item 1</v>
      </c>
      <c r="B65" s="12"/>
      <c r="C65" s="211"/>
      <c r="D65" s="211"/>
      <c r="E65" s="211"/>
      <c r="F65" s="211"/>
      <c r="G65" s="211"/>
      <c r="H65" s="30"/>
      <c r="I65" s="30"/>
      <c r="J65" s="30"/>
      <c r="K65" s="30"/>
    </row>
    <row r="66" spans="1:11" s="29" customFormat="1" ht="12.75">
      <c r="A66" s="84" t="s">
        <v>129</v>
      </c>
      <c r="B66" s="84"/>
      <c r="C66" s="98">
        <f>C100</f>
        <v>0</v>
      </c>
      <c r="D66" s="98">
        <f>D100</f>
        <v>0</v>
      </c>
      <c r="E66" s="98">
        <f>E100</f>
        <v>25</v>
      </c>
      <c r="F66" s="98">
        <f>F100</f>
        <v>25</v>
      </c>
      <c r="G66" s="98">
        <f>G100</f>
        <v>25</v>
      </c>
      <c r="H66" s="30"/>
      <c r="I66" s="30"/>
      <c r="J66" s="30"/>
      <c r="K66" s="30"/>
    </row>
    <row r="67" spans="1:11" s="29" customFormat="1" ht="12.75">
      <c r="A67" s="84" t="s">
        <v>127</v>
      </c>
      <c r="B67" s="84"/>
      <c r="C67" s="221">
        <f>C108</f>
        <v>0</v>
      </c>
      <c r="D67" s="221">
        <f>D108</f>
        <v>0</v>
      </c>
      <c r="E67" s="221">
        <f>E108</f>
        <v>0</v>
      </c>
      <c r="F67" s="221">
        <f>F108</f>
        <v>0</v>
      </c>
      <c r="G67" s="221">
        <f>G108</f>
        <v>0</v>
      </c>
      <c r="H67" s="30"/>
      <c r="I67" s="30"/>
      <c r="J67" s="30"/>
      <c r="K67" s="30"/>
    </row>
    <row r="68" spans="1:11" s="14" customFormat="1" ht="12.75">
      <c r="A68" s="92" t="s">
        <v>11</v>
      </c>
      <c r="B68" s="92"/>
      <c r="C68" s="98">
        <f>SUM(C66:C67)</f>
        <v>0</v>
      </c>
      <c r="D68" s="98">
        <f>SUM(D66:D67)</f>
        <v>0</v>
      </c>
      <c r="E68" s="98">
        <f>SUM(E66:E67)</f>
        <v>25</v>
      </c>
      <c r="F68" s="98">
        <f>SUM(F66:F67)</f>
        <v>25</v>
      </c>
      <c r="G68" s="98">
        <f>SUM(G66:G67)</f>
        <v>25</v>
      </c>
      <c r="H68" s="16"/>
      <c r="I68" s="16"/>
      <c r="J68" s="16"/>
      <c r="K68" s="16"/>
    </row>
    <row r="69" spans="1:11" s="14" customFormat="1" ht="12.75">
      <c r="A69" s="8"/>
      <c r="B69" s="8"/>
      <c r="C69" s="96"/>
      <c r="D69" s="96"/>
      <c r="E69" s="96"/>
      <c r="F69" s="96"/>
      <c r="G69" s="96"/>
      <c r="H69" s="16"/>
      <c r="I69" s="16"/>
      <c r="J69" s="16"/>
      <c r="K69" s="16"/>
    </row>
    <row r="70" spans="1:11" s="14" customFormat="1" ht="12.75">
      <c r="A70" s="12" t="str">
        <f>A7</f>
        <v>Item 2</v>
      </c>
      <c r="B70" s="12"/>
      <c r="C70" s="97"/>
      <c r="D70" s="97"/>
      <c r="E70" s="97"/>
      <c r="F70" s="97"/>
      <c r="G70" s="97"/>
      <c r="H70" s="16"/>
      <c r="I70" s="16"/>
      <c r="J70" s="16"/>
      <c r="K70" s="16"/>
    </row>
    <row r="71" spans="1:11" s="29" customFormat="1" ht="12.75">
      <c r="A71" s="84" t="str">
        <f>A66</f>
        <v>Non-recurring revenue</v>
      </c>
      <c r="B71" s="84"/>
      <c r="C71" s="98">
        <f>C101</f>
        <v>0</v>
      </c>
      <c r="D71" s="98">
        <f>D101</f>
        <v>0</v>
      </c>
      <c r="E71" s="98">
        <f>E101</f>
        <v>25</v>
      </c>
      <c r="F71" s="98">
        <f>F101</f>
        <v>25</v>
      </c>
      <c r="G71" s="98">
        <f>G101</f>
        <v>25</v>
      </c>
      <c r="H71" s="30"/>
      <c r="I71" s="30"/>
      <c r="J71" s="30"/>
      <c r="K71" s="30"/>
    </row>
    <row r="72" spans="1:11" s="14" customFormat="1" ht="12.75">
      <c r="A72" s="84" t="str">
        <f>A67</f>
        <v>Recurring revenue</v>
      </c>
      <c r="B72" s="84"/>
      <c r="C72" s="221">
        <f>C109</f>
        <v>0</v>
      </c>
      <c r="D72" s="221">
        <f>D109</f>
        <v>0</v>
      </c>
      <c r="E72" s="221">
        <f>E109</f>
        <v>0</v>
      </c>
      <c r="F72" s="221">
        <f>F109</f>
        <v>0</v>
      </c>
      <c r="G72" s="221">
        <f>G109</f>
        <v>0</v>
      </c>
      <c r="H72" s="16"/>
      <c r="I72" s="16"/>
      <c r="J72" s="16"/>
      <c r="K72" s="16"/>
    </row>
    <row r="73" spans="1:11" s="29" customFormat="1" ht="12.75">
      <c r="A73" s="92" t="s">
        <v>11</v>
      </c>
      <c r="B73" s="92"/>
      <c r="C73" s="98">
        <f>SUM(C71:C72)</f>
        <v>0</v>
      </c>
      <c r="D73" s="98">
        <f>SUM(D71:D72)</f>
        <v>0</v>
      </c>
      <c r="E73" s="98">
        <f>SUM(E71:E72)</f>
        <v>25</v>
      </c>
      <c r="F73" s="98">
        <f>SUM(F71:F72)</f>
        <v>25</v>
      </c>
      <c r="G73" s="98">
        <f>SUM(G71:G72)</f>
        <v>25</v>
      </c>
      <c r="H73" s="30"/>
      <c r="I73" s="30"/>
      <c r="J73" s="30"/>
      <c r="K73" s="30"/>
    </row>
    <row r="74" spans="1:11" s="14" customFormat="1" ht="12.75">
      <c r="A74" s="84"/>
      <c r="B74" s="84"/>
      <c r="C74" s="98"/>
      <c r="D74" s="98"/>
      <c r="E74" s="98"/>
      <c r="F74" s="98"/>
      <c r="G74" s="98"/>
      <c r="H74" s="16"/>
      <c r="I74" s="16"/>
      <c r="J74" s="16"/>
      <c r="K74" s="16"/>
    </row>
    <row r="75" spans="1:11" s="14" customFormat="1" ht="12.75">
      <c r="A75" s="12" t="str">
        <f>A8</f>
        <v>Item 3</v>
      </c>
      <c r="B75" s="12"/>
      <c r="C75" s="97"/>
      <c r="D75" s="97"/>
      <c r="E75" s="97"/>
      <c r="F75" s="97"/>
      <c r="G75" s="97"/>
      <c r="H75" s="16"/>
      <c r="I75" s="16"/>
      <c r="J75" s="16"/>
      <c r="K75" s="16"/>
    </row>
    <row r="76" spans="1:11" s="14" customFormat="1" ht="12.75">
      <c r="A76" s="84" t="str">
        <f>A66</f>
        <v>Non-recurring revenue</v>
      </c>
      <c r="B76" s="84"/>
      <c r="C76" s="98">
        <f>C102</f>
        <v>0</v>
      </c>
      <c r="D76" s="98">
        <f>D102</f>
        <v>0</v>
      </c>
      <c r="E76" s="98">
        <f>E102</f>
        <v>25</v>
      </c>
      <c r="F76" s="98">
        <f>F102</f>
        <v>25</v>
      </c>
      <c r="G76" s="98">
        <f>G102</f>
        <v>25</v>
      </c>
      <c r="H76" s="16"/>
      <c r="I76" s="16"/>
      <c r="J76" s="16"/>
      <c r="K76" s="16"/>
    </row>
    <row r="77" spans="1:7" ht="12.75">
      <c r="A77" s="84" t="str">
        <f>A67</f>
        <v>Recurring revenue</v>
      </c>
      <c r="B77" s="84"/>
      <c r="C77" s="221">
        <f>C110</f>
        <v>0</v>
      </c>
      <c r="D77" s="221">
        <f>D110</f>
        <v>0</v>
      </c>
      <c r="E77" s="221">
        <f>E110</f>
        <v>0</v>
      </c>
      <c r="F77" s="221">
        <f>F110</f>
        <v>0</v>
      </c>
      <c r="G77" s="221">
        <f>G110</f>
        <v>0</v>
      </c>
    </row>
    <row r="78" spans="1:11" s="14" customFormat="1" ht="12.75">
      <c r="A78" s="77" t="s">
        <v>11</v>
      </c>
      <c r="B78" s="77"/>
      <c r="C78" s="98">
        <f>SUM(C76:C77)</f>
        <v>0</v>
      </c>
      <c r="D78" s="98">
        <f>SUM(D76:D77)</f>
        <v>0</v>
      </c>
      <c r="E78" s="98">
        <f>SUM(E76:E77)</f>
        <v>25</v>
      </c>
      <c r="F78" s="98">
        <f>SUM(F76:F77)</f>
        <v>25</v>
      </c>
      <c r="G78" s="98">
        <f>SUM(G76:G77)</f>
        <v>25</v>
      </c>
      <c r="H78" s="16"/>
      <c r="I78" s="16"/>
      <c r="J78" s="16"/>
      <c r="K78" s="16"/>
    </row>
    <row r="79" spans="1:7" ht="12.75">
      <c r="A79" s="124"/>
      <c r="B79" s="77"/>
      <c r="C79" s="98"/>
      <c r="D79" s="98"/>
      <c r="E79" s="98"/>
      <c r="F79" s="98"/>
      <c r="G79" s="98"/>
    </row>
    <row r="80" spans="1:11" s="29" customFormat="1" ht="12.75">
      <c r="A80" s="12" t="str">
        <f>A9</f>
        <v>Item 4</v>
      </c>
      <c r="B80" s="12"/>
      <c r="C80" s="97"/>
      <c r="D80" s="97"/>
      <c r="E80" s="97"/>
      <c r="F80" s="97"/>
      <c r="G80" s="97"/>
      <c r="H80" s="30"/>
      <c r="I80" s="30"/>
      <c r="J80" s="30"/>
      <c r="K80" s="30"/>
    </row>
    <row r="81" spans="1:7" ht="12.75">
      <c r="A81" s="84" t="str">
        <f>A66</f>
        <v>Non-recurring revenue</v>
      </c>
      <c r="B81" s="84"/>
      <c r="C81" s="98">
        <f>C103</f>
        <v>0</v>
      </c>
      <c r="D81" s="98">
        <f>D103</f>
        <v>0</v>
      </c>
      <c r="E81" s="98">
        <f>E103</f>
        <v>25</v>
      </c>
      <c r="F81" s="98">
        <f>F103</f>
        <v>25</v>
      </c>
      <c r="G81" s="98">
        <f>G103</f>
        <v>25</v>
      </c>
    </row>
    <row r="82" spans="1:11" s="29" customFormat="1" ht="12.75">
      <c r="A82" s="84" t="str">
        <f>A67</f>
        <v>Recurring revenue</v>
      </c>
      <c r="B82" s="84"/>
      <c r="C82" s="221">
        <f>C111</f>
        <v>0</v>
      </c>
      <c r="D82" s="221">
        <f>D111</f>
        <v>0</v>
      </c>
      <c r="E82" s="221">
        <f>E111</f>
        <v>0</v>
      </c>
      <c r="F82" s="221">
        <f>F111</f>
        <v>0</v>
      </c>
      <c r="G82" s="221">
        <f>G111</f>
        <v>0</v>
      </c>
      <c r="H82" s="30"/>
      <c r="I82" s="30"/>
      <c r="J82" s="30"/>
      <c r="K82" s="30"/>
    </row>
    <row r="83" spans="1:11" s="14" customFormat="1" ht="12.75">
      <c r="A83" s="84"/>
      <c r="B83" s="84"/>
      <c r="C83" s="98">
        <f>SUM(C81:C82)</f>
        <v>0</v>
      </c>
      <c r="D83" s="98">
        <f>SUM(D81:D82)</f>
        <v>0</v>
      </c>
      <c r="E83" s="98">
        <f>SUM(E81:E82)</f>
        <v>25</v>
      </c>
      <c r="F83" s="98">
        <f>SUM(F81:F82)</f>
        <v>25</v>
      </c>
      <c r="G83" s="98">
        <f>SUM(G81:G82)</f>
        <v>25</v>
      </c>
      <c r="H83" s="16"/>
      <c r="I83" s="16"/>
      <c r="J83" s="16"/>
      <c r="K83" s="16"/>
    </row>
    <row r="84" spans="1:11" s="14" customFormat="1" ht="12.75">
      <c r="A84" s="84"/>
      <c r="B84" s="84"/>
      <c r="C84" s="98"/>
      <c r="D84" s="98"/>
      <c r="E84" s="98"/>
      <c r="F84" s="98"/>
      <c r="G84" s="98"/>
      <c r="H84" s="16"/>
      <c r="I84" s="16"/>
      <c r="J84" s="16"/>
      <c r="K84" s="16"/>
    </row>
    <row r="85" spans="1:11" s="29" customFormat="1" ht="12.75">
      <c r="A85" s="12" t="str">
        <f>A10</f>
        <v>Item 5</v>
      </c>
      <c r="B85" s="12"/>
      <c r="C85" s="97"/>
      <c r="D85" s="97"/>
      <c r="E85" s="97"/>
      <c r="F85" s="97"/>
      <c r="G85" s="97"/>
      <c r="H85" s="30"/>
      <c r="I85" s="30"/>
      <c r="J85" s="30"/>
      <c r="K85" s="30"/>
    </row>
    <row r="86" spans="1:7" ht="12.75">
      <c r="A86" s="84" t="str">
        <f>A71</f>
        <v>Non-recurring revenue</v>
      </c>
      <c r="B86" s="84"/>
      <c r="C86" s="98">
        <f>C104</f>
        <v>0</v>
      </c>
      <c r="D86" s="98">
        <f>D104</f>
        <v>0</v>
      </c>
      <c r="E86" s="98">
        <f>E104</f>
        <v>0</v>
      </c>
      <c r="F86" s="98">
        <f>F104</f>
        <v>0</v>
      </c>
      <c r="G86" s="98">
        <f>G104</f>
        <v>0</v>
      </c>
    </row>
    <row r="87" spans="1:11" s="29" customFormat="1" ht="12.75">
      <c r="A87" s="84" t="str">
        <f>A72</f>
        <v>Recurring revenue</v>
      </c>
      <c r="B87" s="84"/>
      <c r="C87" s="221">
        <f>C112</f>
        <v>0</v>
      </c>
      <c r="D87" s="221">
        <f>D112</f>
        <v>0</v>
      </c>
      <c r="E87" s="221">
        <f>E112</f>
        <v>0</v>
      </c>
      <c r="F87" s="221">
        <f>F112</f>
        <v>0</v>
      </c>
      <c r="G87" s="221">
        <f>G112</f>
        <v>0</v>
      </c>
      <c r="H87" s="30"/>
      <c r="I87" s="30"/>
      <c r="J87" s="30"/>
      <c r="K87" s="30"/>
    </row>
    <row r="88" spans="1:11" s="14" customFormat="1" ht="12.75">
      <c r="A88" s="84"/>
      <c r="B88" s="84"/>
      <c r="C88" s="98">
        <f>SUM(C86:C87)</f>
        <v>0</v>
      </c>
      <c r="D88" s="98">
        <f>SUM(D86:D87)</f>
        <v>0</v>
      </c>
      <c r="E88" s="98">
        <f>SUM(E86:E87)</f>
        <v>0</v>
      </c>
      <c r="F88" s="98">
        <f>SUM(F86:F87)</f>
        <v>0</v>
      </c>
      <c r="G88" s="98">
        <f>SUM(G86:G87)</f>
        <v>0</v>
      </c>
      <c r="H88" s="16"/>
      <c r="I88" s="16"/>
      <c r="J88" s="16"/>
      <c r="K88" s="16"/>
    </row>
    <row r="89" spans="1:11" s="14" customFormat="1" ht="12.75">
      <c r="A89" s="84"/>
      <c r="B89" s="84"/>
      <c r="C89" s="98"/>
      <c r="D89" s="98"/>
      <c r="E89" s="98"/>
      <c r="F89" s="98"/>
      <c r="G89" s="98"/>
      <c r="H89" s="16"/>
      <c r="I89" s="16"/>
      <c r="J89" s="16"/>
      <c r="K89" s="16"/>
    </row>
    <row r="90" spans="1:11" s="29" customFormat="1" ht="12.75">
      <c r="A90" s="12" t="str">
        <f>A11</f>
        <v>Total</v>
      </c>
      <c r="B90" s="12"/>
      <c r="C90" s="97"/>
      <c r="D90" s="97"/>
      <c r="E90" s="97"/>
      <c r="F90" s="97"/>
      <c r="G90" s="97"/>
      <c r="H90" s="30"/>
      <c r="I90" s="30"/>
      <c r="J90" s="30"/>
      <c r="K90" s="30"/>
    </row>
    <row r="91" spans="1:7" ht="12.75">
      <c r="A91" s="84" t="str">
        <f>A71</f>
        <v>Non-recurring revenue</v>
      </c>
      <c r="B91" s="84"/>
      <c r="C91" s="98">
        <f aca="true" t="shared" si="5" ref="C91:G92">C66+C71+C76+C81+C86</f>
        <v>0</v>
      </c>
      <c r="D91" s="98">
        <f t="shared" si="5"/>
        <v>0</v>
      </c>
      <c r="E91" s="98">
        <f t="shared" si="5"/>
        <v>100</v>
      </c>
      <c r="F91" s="98">
        <f t="shared" si="5"/>
        <v>100</v>
      </c>
      <c r="G91" s="98">
        <f t="shared" si="5"/>
        <v>100</v>
      </c>
    </row>
    <row r="92" spans="1:11" s="29" customFormat="1" ht="12.75">
      <c r="A92" s="84" t="str">
        <f>A72</f>
        <v>Recurring revenue</v>
      </c>
      <c r="B92" s="84"/>
      <c r="C92" s="221">
        <f t="shared" si="5"/>
        <v>0</v>
      </c>
      <c r="D92" s="221">
        <f t="shared" si="5"/>
        <v>0</v>
      </c>
      <c r="E92" s="221">
        <f t="shared" si="5"/>
        <v>0</v>
      </c>
      <c r="F92" s="221">
        <f t="shared" si="5"/>
        <v>0</v>
      </c>
      <c r="G92" s="221">
        <f t="shared" si="5"/>
        <v>0</v>
      </c>
      <c r="H92" s="30"/>
      <c r="I92" s="30"/>
      <c r="J92" s="30"/>
      <c r="K92" s="30"/>
    </row>
    <row r="93" spans="1:7" ht="12.75">
      <c r="A93" s="77" t="s">
        <v>11</v>
      </c>
      <c r="B93" s="77"/>
      <c r="C93" s="98">
        <f>SUM(C91:C92)</f>
        <v>0</v>
      </c>
      <c r="D93" s="98">
        <f>SUM(D91:D92)</f>
        <v>0</v>
      </c>
      <c r="E93" s="98">
        <f>SUM(E91:E92)</f>
        <v>100</v>
      </c>
      <c r="F93" s="98">
        <f>SUM(F91:F92)</f>
        <v>100</v>
      </c>
      <c r="G93" s="98">
        <f>SUM(G91:G92)</f>
        <v>100</v>
      </c>
    </row>
    <row r="94" spans="1:7" ht="12.75">
      <c r="A94" s="77"/>
      <c r="B94" s="77"/>
      <c r="C94" s="98"/>
      <c r="D94" s="98"/>
      <c r="E94" s="98"/>
      <c r="F94" s="98"/>
      <c r="G94" s="98"/>
    </row>
    <row r="95" spans="1:11" s="14" customFormat="1" ht="18">
      <c r="A95" s="5" t="str">
        <f>A1</f>
        <v>ABC Company Inc</v>
      </c>
      <c r="B95" s="5"/>
      <c r="C95" s="212"/>
      <c r="D95" s="212"/>
      <c r="E95" s="212"/>
      <c r="F95" s="212"/>
      <c r="G95" s="212"/>
      <c r="H95" s="37"/>
      <c r="I95" s="37"/>
      <c r="J95" s="37"/>
      <c r="K95" s="37"/>
    </row>
    <row r="96" spans="1:11" s="14" customFormat="1" ht="15.75">
      <c r="A96" s="162" t="str">
        <f>A2</f>
        <v>Revenue 5</v>
      </c>
      <c r="B96" s="12"/>
      <c r="C96" s="213"/>
      <c r="D96" s="213"/>
      <c r="E96" s="213"/>
      <c r="F96" s="213"/>
      <c r="G96" s="213"/>
      <c r="H96" s="37"/>
      <c r="I96" s="37"/>
      <c r="J96" s="37"/>
      <c r="K96" s="37"/>
    </row>
    <row r="97" spans="1:11" s="14" customFormat="1" ht="12.75">
      <c r="A97" s="12" t="s">
        <v>135</v>
      </c>
      <c r="B97" s="12"/>
      <c r="C97" s="213"/>
      <c r="D97" s="213"/>
      <c r="E97" s="213"/>
      <c r="F97" s="213"/>
      <c r="G97" s="213"/>
      <c r="H97" s="16"/>
      <c r="I97" s="16"/>
      <c r="J97" s="16"/>
      <c r="K97" s="16"/>
    </row>
    <row r="98" spans="1:7" ht="12.75">
      <c r="A98" s="12"/>
      <c r="B98" s="12"/>
      <c r="C98" s="213"/>
      <c r="D98" s="213"/>
      <c r="E98" s="213"/>
      <c r="F98" s="213"/>
      <c r="G98" s="213"/>
    </row>
    <row r="99" spans="1:11" s="14" customFormat="1" ht="12.75">
      <c r="A99" s="12" t="s">
        <v>129</v>
      </c>
      <c r="B99" s="12"/>
      <c r="C99" s="211" t="str">
        <f>C5</f>
        <v>2000/2001</v>
      </c>
      <c r="D99" s="211" t="str">
        <f>D5</f>
        <v>2001/2002</v>
      </c>
      <c r="E99" s="211" t="str">
        <f>E5</f>
        <v>2002/2003</v>
      </c>
      <c r="F99" s="211" t="str">
        <f>F5</f>
        <v>2003/2004</v>
      </c>
      <c r="G99" s="211" t="str">
        <f>G5</f>
        <v>2004/2005</v>
      </c>
      <c r="H99" s="16"/>
      <c r="I99" s="16"/>
      <c r="J99" s="16"/>
      <c r="K99" s="16"/>
    </row>
    <row r="100" spans="1:7" ht="12.75">
      <c r="A100" s="84" t="str">
        <f>A6</f>
        <v>Item 1</v>
      </c>
      <c r="B100" s="12"/>
      <c r="C100" s="217">
        <f>'Business activity'!C35*Assumptions!C198</f>
        <v>0</v>
      </c>
      <c r="D100" s="217">
        <f>'Business activity'!D35*Assumptions!D198</f>
        <v>0</v>
      </c>
      <c r="E100" s="217">
        <f>'Business activity'!E35*Assumptions!E198</f>
        <v>25</v>
      </c>
      <c r="F100" s="217">
        <f>'Business activity'!F35*Assumptions!F198</f>
        <v>25</v>
      </c>
      <c r="G100" s="217">
        <f>'Business activity'!G35*Assumptions!G198</f>
        <v>25</v>
      </c>
    </row>
    <row r="101" spans="1:11" s="29" customFormat="1" ht="12.75">
      <c r="A101" s="84" t="str">
        <f>A7</f>
        <v>Item 2</v>
      </c>
      <c r="B101" s="84"/>
      <c r="C101" s="217">
        <f>'Business activity'!C36*Assumptions!C199</f>
        <v>0</v>
      </c>
      <c r="D101" s="217">
        <f>'Business activity'!D36*Assumptions!D199</f>
        <v>0</v>
      </c>
      <c r="E101" s="217">
        <f>'Business activity'!E36*Assumptions!E199</f>
        <v>25</v>
      </c>
      <c r="F101" s="217">
        <f>'Business activity'!F36*Assumptions!F199</f>
        <v>25</v>
      </c>
      <c r="G101" s="217">
        <f>'Business activity'!G36*Assumptions!G199</f>
        <v>25</v>
      </c>
      <c r="H101" s="30"/>
      <c r="I101" s="30"/>
      <c r="J101" s="30"/>
      <c r="K101" s="30"/>
    </row>
    <row r="102" spans="1:11" s="14" customFormat="1" ht="12.75">
      <c r="A102" s="84" t="str">
        <f>A8</f>
        <v>Item 3</v>
      </c>
      <c r="B102" s="84"/>
      <c r="C102" s="217">
        <f>'Business activity'!C37*Assumptions!C200</f>
        <v>0</v>
      </c>
      <c r="D102" s="217">
        <f>'Business activity'!D37*Assumptions!D200</f>
        <v>0</v>
      </c>
      <c r="E102" s="217">
        <f>'Business activity'!E37*Assumptions!E200</f>
        <v>25</v>
      </c>
      <c r="F102" s="217">
        <f>'Business activity'!F37*Assumptions!F200</f>
        <v>25</v>
      </c>
      <c r="G102" s="217">
        <f>'Business activity'!G37*Assumptions!G200</f>
        <v>25</v>
      </c>
      <c r="H102" s="16"/>
      <c r="I102" s="16"/>
      <c r="J102" s="16"/>
      <c r="K102" s="16"/>
    </row>
    <row r="103" spans="1:11" s="14" customFormat="1" ht="12.75">
      <c r="A103" s="84" t="str">
        <f>A9</f>
        <v>Item 4</v>
      </c>
      <c r="B103" s="84"/>
      <c r="C103" s="217">
        <f>'Business activity'!C38*Assumptions!C201</f>
        <v>0</v>
      </c>
      <c r="D103" s="217">
        <f>'Business activity'!D38*Assumptions!D201</f>
        <v>0</v>
      </c>
      <c r="E103" s="217">
        <f>'Business activity'!E38*Assumptions!E201</f>
        <v>25</v>
      </c>
      <c r="F103" s="217">
        <f>'Business activity'!F38*Assumptions!F201</f>
        <v>25</v>
      </c>
      <c r="G103" s="217">
        <f>'Business activity'!G38*Assumptions!G201</f>
        <v>25</v>
      </c>
      <c r="H103" s="16"/>
      <c r="I103" s="16"/>
      <c r="J103" s="16"/>
      <c r="K103" s="16"/>
    </row>
    <row r="104" spans="1:11" s="14" customFormat="1" ht="12.75">
      <c r="A104" s="84" t="str">
        <f>A10</f>
        <v>Item 5</v>
      </c>
      <c r="B104" s="84"/>
      <c r="C104" s="218">
        <f>'Business activity'!C39*Assumptions!C202</f>
        <v>0</v>
      </c>
      <c r="D104" s="218">
        <f>'Business activity'!D39*Assumptions!D202</f>
        <v>0</v>
      </c>
      <c r="E104" s="218">
        <f>'Business activity'!E39*Assumptions!E202</f>
        <v>0</v>
      </c>
      <c r="F104" s="218">
        <f>'Business activity'!F39*Assumptions!F202</f>
        <v>0</v>
      </c>
      <c r="G104" s="218">
        <f>'Business activity'!G39*Assumptions!G202</f>
        <v>0</v>
      </c>
      <c r="H104" s="16"/>
      <c r="I104" s="16"/>
      <c r="J104" s="16"/>
      <c r="K104" s="16"/>
    </row>
    <row r="105" spans="1:7" ht="12.75">
      <c r="A105" s="83" t="s">
        <v>11</v>
      </c>
      <c r="B105" s="83"/>
      <c r="C105" s="217">
        <f>SUM(C100:C104)</f>
        <v>0</v>
      </c>
      <c r="D105" s="217">
        <f>SUM(D100:D104)</f>
        <v>0</v>
      </c>
      <c r="E105" s="217">
        <f>SUM(E100:E104)</f>
        <v>100</v>
      </c>
      <c r="F105" s="217">
        <f>SUM(F100:F104)</f>
        <v>100</v>
      </c>
      <c r="G105" s="217">
        <f>SUM(G100:G104)</f>
        <v>100</v>
      </c>
    </row>
    <row r="106" spans="1:11" s="14" customFormat="1" ht="12.75">
      <c r="A106" s="84"/>
      <c r="B106" s="84"/>
      <c r="C106" s="83"/>
      <c r="D106" s="83"/>
      <c r="E106" s="83"/>
      <c r="F106" s="83"/>
      <c r="G106" s="83"/>
      <c r="H106" s="16"/>
      <c r="I106" s="16"/>
      <c r="J106" s="16"/>
      <c r="K106" s="16"/>
    </row>
    <row r="107" spans="1:7" ht="12.75">
      <c r="A107" s="12" t="s">
        <v>127</v>
      </c>
      <c r="B107" s="12"/>
      <c r="C107" s="92"/>
      <c r="D107" s="92"/>
      <c r="E107" s="92"/>
      <c r="F107" s="92"/>
      <c r="G107" s="92"/>
    </row>
    <row r="108" spans="1:7" ht="12.75">
      <c r="A108" s="84" t="str">
        <f>A100</f>
        <v>Item 1</v>
      </c>
      <c r="B108" s="84"/>
      <c r="C108" s="217">
        <f>('Business activity'!B81*Assumptions!C205)+('Business activity'!C35*Assumptions!C205*Assumptions!C$50)</f>
        <v>0</v>
      </c>
      <c r="D108" s="217">
        <f>('Business activity'!C81*Assumptions!D205)+('Business activity'!D35*Assumptions!D205*Assumptions!D$50)</f>
        <v>0</v>
      </c>
      <c r="E108" s="217">
        <f>('Business activity'!D81*Assumptions!E205)+('Business activity'!E35*Assumptions!E205*Assumptions!E$50)</f>
        <v>0</v>
      </c>
      <c r="F108" s="217">
        <f>('Business activity'!E81*Assumptions!F205)+('Business activity'!F35*Assumptions!F205*Assumptions!F$50)</f>
        <v>0</v>
      </c>
      <c r="G108" s="217">
        <f>('Business activity'!F81*Assumptions!G205)+('Business activity'!G35*Assumptions!G205*Assumptions!G$50)</f>
        <v>0</v>
      </c>
    </row>
    <row r="109" spans="1:7" ht="12.75">
      <c r="A109" s="84" t="str">
        <f>A101</f>
        <v>Item 2</v>
      </c>
      <c r="B109" s="84"/>
      <c r="C109" s="217">
        <f>('Business activity'!B82*Assumptions!C206)+('Business activity'!C36*Assumptions!C206*Assumptions!C$50)</f>
        <v>0</v>
      </c>
      <c r="D109" s="217">
        <f>('Business activity'!C82*Assumptions!D206)+('Business activity'!D36*Assumptions!D206*Assumptions!D$50)</f>
        <v>0</v>
      </c>
      <c r="E109" s="217">
        <f>('Business activity'!D82*Assumptions!E206)+('Business activity'!E36*Assumptions!E206*Assumptions!E$50)</f>
        <v>0</v>
      </c>
      <c r="F109" s="217">
        <f>('Business activity'!E82*Assumptions!F206)+('Business activity'!F36*Assumptions!F206*Assumptions!F$50)</f>
        <v>0</v>
      </c>
      <c r="G109" s="217">
        <f>('Business activity'!F82*Assumptions!G206)+('Business activity'!G36*Assumptions!G206*Assumptions!G$50)</f>
        <v>0</v>
      </c>
    </row>
    <row r="110" spans="1:7" ht="12.75">
      <c r="A110" s="84" t="str">
        <f>A102</f>
        <v>Item 3</v>
      </c>
      <c r="B110" s="84"/>
      <c r="C110" s="217">
        <f>('Business activity'!B83*Assumptions!C207)+('Business activity'!C37*Assumptions!C207*Assumptions!C$50)</f>
        <v>0</v>
      </c>
      <c r="D110" s="217">
        <f>('Business activity'!C83*Assumptions!D207)+('Business activity'!D37*Assumptions!D207*Assumptions!D$50)</f>
        <v>0</v>
      </c>
      <c r="E110" s="217">
        <f>('Business activity'!D83*Assumptions!E207)+('Business activity'!E37*Assumptions!E207*Assumptions!E$50)</f>
        <v>0</v>
      </c>
      <c r="F110" s="217">
        <f>('Business activity'!E83*Assumptions!F207)+('Business activity'!F37*Assumptions!F207*Assumptions!F$50)</f>
        <v>0</v>
      </c>
      <c r="G110" s="217">
        <f>('Business activity'!F83*Assumptions!G207)+('Business activity'!G37*Assumptions!G207*Assumptions!G$50)</f>
        <v>0</v>
      </c>
    </row>
    <row r="111" spans="1:7" ht="12.75">
      <c r="A111" s="84" t="str">
        <f>A103</f>
        <v>Item 4</v>
      </c>
      <c r="B111" s="84"/>
      <c r="C111" s="217">
        <f>('Business activity'!B84*Assumptions!C208)+('Business activity'!C38*Assumptions!C208*Assumptions!C$50)</f>
        <v>0</v>
      </c>
      <c r="D111" s="217">
        <f>('Business activity'!C84*Assumptions!D208)+('Business activity'!D38*Assumptions!D208*Assumptions!D$50)</f>
        <v>0</v>
      </c>
      <c r="E111" s="217">
        <f>('Business activity'!D84*Assumptions!E208)+('Business activity'!E38*Assumptions!E208*Assumptions!E$50)</f>
        <v>0</v>
      </c>
      <c r="F111" s="217">
        <f>('Business activity'!E84*Assumptions!F208)+('Business activity'!F38*Assumptions!F208*Assumptions!F$50)</f>
        <v>0</v>
      </c>
      <c r="G111" s="217">
        <f>('Business activity'!F84*Assumptions!G208)+('Business activity'!G38*Assumptions!G208*Assumptions!G$50)</f>
        <v>0</v>
      </c>
    </row>
    <row r="112" spans="1:7" ht="12.75">
      <c r="A112" s="84" t="str">
        <f>A104</f>
        <v>Item 5</v>
      </c>
      <c r="B112" s="84"/>
      <c r="C112" s="218">
        <f>('Business activity'!B85*Assumptions!C209)+('Business activity'!C39*Assumptions!C209*Assumptions!C$50)</f>
        <v>0</v>
      </c>
      <c r="D112" s="218">
        <f>('Business activity'!C85*Assumptions!D209)+('Business activity'!D39*Assumptions!D209*Assumptions!D$50)</f>
        <v>0</v>
      </c>
      <c r="E112" s="218">
        <f>('Business activity'!D85*Assumptions!E209)+('Business activity'!E39*Assumptions!E209*Assumptions!E$50)</f>
        <v>0</v>
      </c>
      <c r="F112" s="218">
        <f>('Business activity'!E85*Assumptions!F209)+('Business activity'!F39*Assumptions!F209*Assumptions!F$50)</f>
        <v>0</v>
      </c>
      <c r="G112" s="218">
        <f>('Business activity'!F85*Assumptions!G209)+('Business activity'!G39*Assumptions!G209*Assumptions!G$50)</f>
        <v>0</v>
      </c>
    </row>
    <row r="113" spans="1:7" ht="12.75">
      <c r="A113" s="83" t="s">
        <v>11</v>
      </c>
      <c r="B113" s="83"/>
      <c r="C113" s="217">
        <f>SUM(C108:C112)</f>
        <v>0</v>
      </c>
      <c r="D113" s="217">
        <f>SUM(D108:D112)</f>
        <v>0</v>
      </c>
      <c r="E113" s="217">
        <f>SUM(E108:E112)</f>
        <v>0</v>
      </c>
      <c r="F113" s="217">
        <f>SUM(F108:F112)</f>
        <v>0</v>
      </c>
      <c r="G113" s="217">
        <f>SUM(G108:G112)</f>
        <v>0</v>
      </c>
    </row>
    <row r="114" spans="1:7" ht="12.75">
      <c r="A114" s="84"/>
      <c r="B114" s="84"/>
      <c r="C114" s="83"/>
      <c r="D114" s="83"/>
      <c r="E114" s="83"/>
      <c r="F114" s="83"/>
      <c r="G114" s="83"/>
    </row>
    <row r="115" spans="1:7" ht="12.75">
      <c r="A115" s="12" t="str">
        <f>A11</f>
        <v>Total</v>
      </c>
      <c r="B115" s="12"/>
      <c r="C115" s="92"/>
      <c r="D115" s="92"/>
      <c r="E115" s="92"/>
      <c r="F115" s="92"/>
      <c r="G115" s="92"/>
    </row>
    <row r="116" spans="1:7" ht="12.75">
      <c r="A116" s="84" t="str">
        <f>A100</f>
        <v>Item 1</v>
      </c>
      <c r="B116" s="84"/>
      <c r="C116" s="217">
        <f aca="true" t="shared" si="6" ref="C116:G120">C100+C108</f>
        <v>0</v>
      </c>
      <c r="D116" s="217">
        <f t="shared" si="6"/>
        <v>0</v>
      </c>
      <c r="E116" s="217">
        <f t="shared" si="6"/>
        <v>25</v>
      </c>
      <c r="F116" s="217">
        <f t="shared" si="6"/>
        <v>25</v>
      </c>
      <c r="G116" s="217">
        <f t="shared" si="6"/>
        <v>25</v>
      </c>
    </row>
    <row r="117" spans="1:7" ht="12.75">
      <c r="A117" s="84" t="str">
        <f>A101</f>
        <v>Item 2</v>
      </c>
      <c r="B117" s="84"/>
      <c r="C117" s="217">
        <f t="shared" si="6"/>
        <v>0</v>
      </c>
      <c r="D117" s="217">
        <f t="shared" si="6"/>
        <v>0</v>
      </c>
      <c r="E117" s="217">
        <f t="shared" si="6"/>
        <v>25</v>
      </c>
      <c r="F117" s="217">
        <f t="shared" si="6"/>
        <v>25</v>
      </c>
      <c r="G117" s="217">
        <f t="shared" si="6"/>
        <v>25</v>
      </c>
    </row>
    <row r="118" spans="1:7" ht="12.75">
      <c r="A118" s="84" t="str">
        <f>A102</f>
        <v>Item 3</v>
      </c>
      <c r="B118" s="84"/>
      <c r="C118" s="217">
        <f t="shared" si="6"/>
        <v>0</v>
      </c>
      <c r="D118" s="217">
        <f t="shared" si="6"/>
        <v>0</v>
      </c>
      <c r="E118" s="217">
        <f t="shared" si="6"/>
        <v>25</v>
      </c>
      <c r="F118" s="217">
        <f t="shared" si="6"/>
        <v>25</v>
      </c>
      <c r="G118" s="217">
        <f t="shared" si="6"/>
        <v>25</v>
      </c>
    </row>
    <row r="119" spans="1:7" ht="12.75">
      <c r="A119" s="84" t="str">
        <f>A103</f>
        <v>Item 4</v>
      </c>
      <c r="B119" s="84"/>
      <c r="C119" s="217">
        <f t="shared" si="6"/>
        <v>0</v>
      </c>
      <c r="D119" s="217">
        <f t="shared" si="6"/>
        <v>0</v>
      </c>
      <c r="E119" s="217">
        <f t="shared" si="6"/>
        <v>25</v>
      </c>
      <c r="F119" s="217">
        <f t="shared" si="6"/>
        <v>25</v>
      </c>
      <c r="G119" s="217">
        <f t="shared" si="6"/>
        <v>25</v>
      </c>
    </row>
    <row r="120" spans="1:7" ht="12.75">
      <c r="A120" s="84" t="str">
        <f>A104</f>
        <v>Item 5</v>
      </c>
      <c r="B120" s="84"/>
      <c r="C120" s="218">
        <f t="shared" si="6"/>
        <v>0</v>
      </c>
      <c r="D120" s="218">
        <f t="shared" si="6"/>
        <v>0</v>
      </c>
      <c r="E120" s="218">
        <f t="shared" si="6"/>
        <v>0</v>
      </c>
      <c r="F120" s="218">
        <f t="shared" si="6"/>
        <v>0</v>
      </c>
      <c r="G120" s="218">
        <f t="shared" si="6"/>
        <v>0</v>
      </c>
    </row>
    <row r="121" spans="1:7" ht="12.75">
      <c r="A121" s="83" t="s">
        <v>11</v>
      </c>
      <c r="B121" s="83"/>
      <c r="C121" s="217">
        <f>SUM(C116:C120)</f>
        <v>0</v>
      </c>
      <c r="D121" s="217">
        <f>SUM(D116:D120)</f>
        <v>0</v>
      </c>
      <c r="E121" s="217">
        <f>SUM(E116:E120)</f>
        <v>100</v>
      </c>
      <c r="F121" s="217">
        <f>SUM(F116:F120)</f>
        <v>100</v>
      </c>
      <c r="G121" s="217">
        <f>SUM(G116:G120)</f>
        <v>100</v>
      </c>
    </row>
    <row r="122" spans="1:11" s="14" customFormat="1" ht="12.75">
      <c r="A122" s="12"/>
      <c r="B122" s="12"/>
      <c r="C122" s="213"/>
      <c r="D122" s="213"/>
      <c r="E122" s="213"/>
      <c r="F122" s="213"/>
      <c r="G122" s="213"/>
      <c r="H122" s="16"/>
      <c r="I122" s="16"/>
      <c r="J122" s="16"/>
      <c r="K122" s="16"/>
    </row>
    <row r="123" spans="1:7" ht="12.75">
      <c r="A123" s="12" t="s">
        <v>138</v>
      </c>
      <c r="B123" s="12"/>
      <c r="C123" s="92"/>
      <c r="D123" s="92"/>
      <c r="E123" s="92"/>
      <c r="F123" s="92"/>
      <c r="G123" s="92"/>
    </row>
    <row r="124" spans="1:7" ht="12.75">
      <c r="A124" s="84" t="str">
        <f>A116</f>
        <v>Item 1</v>
      </c>
      <c r="B124" s="84"/>
      <c r="C124" s="217">
        <f>Assumptions!C212*C100</f>
        <v>0</v>
      </c>
      <c r="D124" s="217">
        <f>Assumptions!D212*D100</f>
        <v>0</v>
      </c>
      <c r="E124" s="217">
        <f>Assumptions!E212*E100</f>
        <v>5</v>
      </c>
      <c r="F124" s="217">
        <f>Assumptions!F212*F100</f>
        <v>5</v>
      </c>
      <c r="G124" s="217">
        <f>Assumptions!G212*G100</f>
        <v>5</v>
      </c>
    </row>
    <row r="125" spans="1:7" ht="12.75">
      <c r="A125" s="84" t="str">
        <f>A117</f>
        <v>Item 2</v>
      </c>
      <c r="B125" s="84"/>
      <c r="C125" s="217">
        <f>Assumptions!C213*C101</f>
        <v>0</v>
      </c>
      <c r="D125" s="217">
        <f>Assumptions!D213*D101</f>
        <v>0</v>
      </c>
      <c r="E125" s="217">
        <f>Assumptions!E213*E101</f>
        <v>0</v>
      </c>
      <c r="F125" s="217">
        <f>Assumptions!F213*F101</f>
        <v>0</v>
      </c>
      <c r="G125" s="217">
        <f>Assumptions!G213*G101</f>
        <v>0</v>
      </c>
    </row>
    <row r="126" spans="1:7" ht="12.75">
      <c r="A126" s="84" t="str">
        <f>A118</f>
        <v>Item 3</v>
      </c>
      <c r="B126" s="84"/>
      <c r="C126" s="217">
        <f>Assumptions!C214*C102</f>
        <v>0</v>
      </c>
      <c r="D126" s="217">
        <f>Assumptions!D214*D102</f>
        <v>0</v>
      </c>
      <c r="E126" s="217">
        <f>Assumptions!E214*E102</f>
        <v>5</v>
      </c>
      <c r="F126" s="217">
        <f>Assumptions!F214*F102</f>
        <v>5</v>
      </c>
      <c r="G126" s="217">
        <f>Assumptions!G214*G102</f>
        <v>5</v>
      </c>
    </row>
    <row r="127" spans="1:7" ht="12.75">
      <c r="A127" s="84" t="str">
        <f>A119</f>
        <v>Item 4</v>
      </c>
      <c r="B127" s="84"/>
      <c r="C127" s="217">
        <f>Assumptions!C215*C103</f>
        <v>0</v>
      </c>
      <c r="D127" s="217">
        <f>Assumptions!D215*D103</f>
        <v>0</v>
      </c>
      <c r="E127" s="217">
        <f>Assumptions!E215*E103</f>
        <v>25</v>
      </c>
      <c r="F127" s="217">
        <f>Assumptions!F215*F103</f>
        <v>25</v>
      </c>
      <c r="G127" s="217">
        <f>Assumptions!G215*G103</f>
        <v>25</v>
      </c>
    </row>
    <row r="128" spans="1:7" ht="12.75">
      <c r="A128" s="84" t="str">
        <f>A120</f>
        <v>Item 5</v>
      </c>
      <c r="B128" s="84"/>
      <c r="C128" s="218">
        <f>Assumptions!C216*C104</f>
        <v>0</v>
      </c>
      <c r="D128" s="218">
        <f>Assumptions!D216*D104</f>
        <v>0</v>
      </c>
      <c r="E128" s="218">
        <f>Assumptions!E216*E104</f>
        <v>0</v>
      </c>
      <c r="F128" s="218">
        <f>Assumptions!F216*F104</f>
        <v>0</v>
      </c>
      <c r="G128" s="218">
        <f>Assumptions!G216*G104</f>
        <v>0</v>
      </c>
    </row>
    <row r="129" spans="1:7" ht="12.75">
      <c r="A129" s="83" t="s">
        <v>11</v>
      </c>
      <c r="B129" s="83"/>
      <c r="C129" s="217">
        <f>SUM(C124:C128)</f>
        <v>0</v>
      </c>
      <c r="D129" s="217">
        <f>SUM(D124:D128)</f>
        <v>0</v>
      </c>
      <c r="E129" s="217">
        <f>SUM(E124:E128)</f>
        <v>35</v>
      </c>
      <c r="F129" s="217">
        <f>SUM(F124:F128)</f>
        <v>35</v>
      </c>
      <c r="G129" s="217">
        <f>SUM(G124:G128)</f>
        <v>35</v>
      </c>
    </row>
    <row r="130" spans="1:7" ht="12.75">
      <c r="A130" s="83"/>
      <c r="B130" s="83"/>
      <c r="C130" s="217"/>
      <c r="D130" s="217"/>
      <c r="E130" s="217"/>
      <c r="F130" s="217"/>
      <c r="G130" s="217"/>
    </row>
    <row r="131" spans="1:7" ht="12.75">
      <c r="A131" s="12" t="s">
        <v>137</v>
      </c>
      <c r="B131" s="12"/>
      <c r="C131" s="92"/>
      <c r="D131" s="92"/>
      <c r="E131" s="92"/>
      <c r="F131" s="92"/>
      <c r="G131" s="92"/>
    </row>
    <row r="132" spans="1:7" ht="14.25" customHeight="1">
      <c r="A132" s="84" t="str">
        <f>A124</f>
        <v>Item 1</v>
      </c>
      <c r="B132" s="84"/>
      <c r="C132" s="217">
        <f>Assumptions!C219*C108</f>
        <v>0</v>
      </c>
      <c r="D132" s="217">
        <f>Assumptions!D219*D108</f>
        <v>0</v>
      </c>
      <c r="E132" s="217">
        <f>Assumptions!E219*E108</f>
        <v>0</v>
      </c>
      <c r="F132" s="217">
        <f>Assumptions!F219*F108</f>
        <v>0</v>
      </c>
      <c r="G132" s="217">
        <f>Assumptions!G219*G108</f>
        <v>0</v>
      </c>
    </row>
    <row r="133" spans="1:7" ht="14.25" customHeight="1">
      <c r="A133" s="84" t="str">
        <f>A125</f>
        <v>Item 2</v>
      </c>
      <c r="B133" s="84"/>
      <c r="C133" s="217">
        <f>Assumptions!C220*C109</f>
        <v>0</v>
      </c>
      <c r="D133" s="217">
        <f>Assumptions!D220*D109</f>
        <v>0</v>
      </c>
      <c r="E133" s="217">
        <f>Assumptions!E220*E109</f>
        <v>0</v>
      </c>
      <c r="F133" s="217">
        <f>Assumptions!F220*F109</f>
        <v>0</v>
      </c>
      <c r="G133" s="217">
        <f>Assumptions!G220*G109</f>
        <v>0</v>
      </c>
    </row>
    <row r="134" spans="1:7" ht="12.75">
      <c r="A134" s="84" t="str">
        <f>A126</f>
        <v>Item 3</v>
      </c>
      <c r="B134" s="84"/>
      <c r="C134" s="217">
        <f>Assumptions!C221*C110</f>
        <v>0</v>
      </c>
      <c r="D134" s="217">
        <f>Assumptions!D221*D110</f>
        <v>0</v>
      </c>
      <c r="E134" s="217">
        <f>Assumptions!E221*E110</f>
        <v>0</v>
      </c>
      <c r="F134" s="217">
        <f>Assumptions!F221*F110</f>
        <v>0</v>
      </c>
      <c r="G134" s="217">
        <f>Assumptions!G221*G110</f>
        <v>0</v>
      </c>
    </row>
    <row r="135" spans="1:7" ht="12.75">
      <c r="A135" s="84" t="str">
        <f>A127</f>
        <v>Item 4</v>
      </c>
      <c r="B135" s="84"/>
      <c r="C135" s="217">
        <f>Assumptions!C222*C111</f>
        <v>0</v>
      </c>
      <c r="D135" s="217">
        <f>Assumptions!D222*D111</f>
        <v>0</v>
      </c>
      <c r="E135" s="217">
        <f>Assumptions!E222*E111</f>
        <v>0</v>
      </c>
      <c r="F135" s="217">
        <f>Assumptions!F222*F111</f>
        <v>0</v>
      </c>
      <c r="G135" s="217">
        <f>Assumptions!G222*G111</f>
        <v>0</v>
      </c>
    </row>
    <row r="136" spans="1:7" ht="12.75">
      <c r="A136" s="84" t="str">
        <f>A128</f>
        <v>Item 5</v>
      </c>
      <c r="B136" s="84"/>
      <c r="C136" s="218">
        <f>Assumptions!C223*C112</f>
        <v>0</v>
      </c>
      <c r="D136" s="218">
        <f>Assumptions!D223*D112</f>
        <v>0</v>
      </c>
      <c r="E136" s="218">
        <f>Assumptions!E223*E112</f>
        <v>0</v>
      </c>
      <c r="F136" s="218">
        <f>Assumptions!F223*F112</f>
        <v>0</v>
      </c>
      <c r="G136" s="218">
        <f>Assumptions!G223*G112</f>
        <v>0</v>
      </c>
    </row>
    <row r="137" spans="1:7" ht="12.75">
      <c r="A137" s="83" t="s">
        <v>11</v>
      </c>
      <c r="B137" s="83"/>
      <c r="C137" s="217">
        <f>SUM(C132:C136)</f>
        <v>0</v>
      </c>
      <c r="D137" s="217">
        <f>SUM(D132:D136)</f>
        <v>0</v>
      </c>
      <c r="E137" s="217">
        <f>SUM(E132:E136)</f>
        <v>0</v>
      </c>
      <c r="F137" s="217">
        <f>SUM(F132:F136)</f>
        <v>0</v>
      </c>
      <c r="G137" s="217">
        <f>SUM(G132:G136)</f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scale="91" r:id="rId1"/>
  <headerFooter alignWithMargins="0">
    <oddFooter>&amp;L&amp;B Confidential&amp;B&amp;C&amp;A&amp;RPage &amp;P</oddFooter>
  </headerFooter>
  <rowBreaks count="2" manualBreakCount="2">
    <brk id="59" max="6" man="1"/>
    <brk id="9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G44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26.66015625" style="234" customWidth="1"/>
    <col min="2" max="2" width="13.33203125" style="234" customWidth="1"/>
    <col min="3" max="3" width="15" style="234" bestFit="1" customWidth="1"/>
    <col min="4" max="4" width="15.33203125" style="234" customWidth="1"/>
    <col min="5" max="5" width="15" style="234" customWidth="1"/>
    <col min="6" max="6" width="14.83203125" style="234" customWidth="1"/>
    <col min="7" max="7" width="16.83203125" style="234" customWidth="1"/>
    <col min="8" max="16384" width="9.33203125" style="234" customWidth="1"/>
  </cols>
  <sheetData>
    <row r="1" spans="1:6" s="231" customFormat="1" ht="18">
      <c r="A1" s="230" t="str">
        <f>'Historical financial'!A1</f>
        <v>ABC Company Inc</v>
      </c>
      <c r="F1" s="232"/>
    </row>
    <row r="2" spans="1:7" ht="15.75">
      <c r="A2" s="233" t="s">
        <v>202</v>
      </c>
      <c r="C2" s="235"/>
      <c r="D2" s="236"/>
      <c r="E2" s="237"/>
      <c r="F2" s="238"/>
      <c r="G2" s="239"/>
    </row>
    <row r="3" spans="3:7" s="240" customFormat="1" ht="12.75">
      <c r="C3" s="240" t="str">
        <f>'Financial Forecast'!C21</f>
        <v>2000/2001</v>
      </c>
      <c r="D3" s="240" t="str">
        <f>'Financial Forecast'!D21</f>
        <v>2001/2002</v>
      </c>
      <c r="E3" s="240" t="str">
        <f>'Financial Forecast'!E21</f>
        <v>2002/2003</v>
      </c>
      <c r="F3" s="240" t="str">
        <f>'Financial Forecast'!F21</f>
        <v>2003/2004</v>
      </c>
      <c r="G3" s="240" t="str">
        <f>'Financial Forecast'!G21</f>
        <v>2004/2005</v>
      </c>
    </row>
    <row r="4" spans="1:7" ht="12.75">
      <c r="A4" s="241" t="s">
        <v>19</v>
      </c>
      <c r="C4" s="234">
        <f>'Financial Forecast'!C27</f>
        <v>0</v>
      </c>
      <c r="D4" s="234">
        <f>'Financial Forecast'!D27</f>
        <v>75</v>
      </c>
      <c r="E4" s="234">
        <f>'Financial Forecast'!E27</f>
        <v>1175</v>
      </c>
      <c r="F4" s="234">
        <f>'Financial Forecast'!F27</f>
        <v>2050</v>
      </c>
      <c r="G4" s="234">
        <f>'Financial Forecast'!G27</f>
        <v>3025</v>
      </c>
    </row>
    <row r="5" spans="1:7" ht="12.75">
      <c r="A5" s="241" t="s">
        <v>72</v>
      </c>
      <c r="C5" s="234">
        <f>'Financial Forecast'!C92</f>
        <v>0</v>
      </c>
      <c r="D5" s="234">
        <f>'Financial Forecast'!D92</f>
        <v>65</v>
      </c>
      <c r="E5" s="234">
        <f>'Financial Forecast'!E92</f>
        <v>640</v>
      </c>
      <c r="F5" s="234">
        <f>'Financial Forecast'!F92</f>
        <v>987.5</v>
      </c>
      <c r="G5" s="234">
        <f>'Financial Forecast'!G92</f>
        <v>1345</v>
      </c>
    </row>
    <row r="6" spans="1:7" ht="12.75">
      <c r="A6" s="241" t="s">
        <v>76</v>
      </c>
      <c r="C6" s="234">
        <f>'Financial Forecast'!C96</f>
        <v>0</v>
      </c>
      <c r="D6" s="234">
        <f>'Financial Forecast'!D96</f>
        <v>65</v>
      </c>
      <c r="E6" s="234">
        <f>'Financial Forecast'!E96</f>
        <v>640</v>
      </c>
      <c r="F6" s="234">
        <f>'Financial Forecast'!F96</f>
        <v>987.5</v>
      </c>
      <c r="G6" s="234">
        <f>'Financial Forecast'!G96</f>
        <v>1345</v>
      </c>
    </row>
    <row r="7" spans="1:7" ht="12.75">
      <c r="A7" s="241" t="s">
        <v>78</v>
      </c>
      <c r="C7" s="234">
        <f>'Financial Forecast'!C103</f>
        <v>0</v>
      </c>
      <c r="D7" s="234">
        <f>'Financial Forecast'!D103</f>
        <v>65</v>
      </c>
      <c r="E7" s="234">
        <f>'Financial Forecast'!E103</f>
        <v>448</v>
      </c>
      <c r="F7" s="234">
        <f>'Financial Forecast'!F103</f>
        <v>691.25</v>
      </c>
      <c r="G7" s="234">
        <f>'Financial Forecast'!G103</f>
        <v>941.5</v>
      </c>
    </row>
    <row r="8" ht="12.75">
      <c r="A8" s="241" t="s">
        <v>91</v>
      </c>
    </row>
    <row r="9" spans="1:7" s="243" customFormat="1" ht="12.75">
      <c r="A9" s="242" t="s">
        <v>104</v>
      </c>
      <c r="C9" s="243">
        <f>B9+B17</f>
        <v>0</v>
      </c>
      <c r="D9" s="243" t="e">
        <f>B9+C17</f>
        <v>#DIV/0!</v>
      </c>
      <c r="E9" s="243" t="e">
        <f>D9+D17</f>
        <v>#DIV/0!</v>
      </c>
      <c r="F9" s="243" t="e">
        <f>E9+E17</f>
        <v>#DIV/0!</v>
      </c>
      <c r="G9" s="243" t="e">
        <f>F9+F17</f>
        <v>#DIV/0!</v>
      </c>
    </row>
    <row r="10" spans="1:7" s="243" customFormat="1" ht="12.75">
      <c r="A10" s="242" t="s">
        <v>103</v>
      </c>
      <c r="C10" s="243" t="e">
        <f>C44</f>
        <v>#DIV/0!</v>
      </c>
      <c r="D10" s="243" t="e">
        <f>D44</f>
        <v>#DIV/0!</v>
      </c>
      <c r="E10" s="243" t="e">
        <f>E44</f>
        <v>#DIV/0!</v>
      </c>
      <c r="F10" s="243" t="e">
        <f>F44</f>
        <v>#DIV/0!</v>
      </c>
      <c r="G10" s="243" t="e">
        <f>G44</f>
        <v>#DIV/0!</v>
      </c>
    </row>
    <row r="11" spans="1:6" ht="12.75">
      <c r="A11" s="241"/>
      <c r="F11" s="244"/>
    </row>
    <row r="12" spans="1:6" s="246" customFormat="1" ht="12.75">
      <c r="A12" s="245" t="s">
        <v>203</v>
      </c>
      <c r="C12" s="247"/>
      <c r="F12" s="248"/>
    </row>
    <row r="13" spans="1:6" ht="13.5">
      <c r="A13" s="246" t="s">
        <v>87</v>
      </c>
      <c r="C13" s="249">
        <v>0</v>
      </c>
      <c r="F13" s="244"/>
    </row>
    <row r="14" spans="1:6" ht="13.5">
      <c r="A14" s="246" t="s">
        <v>201</v>
      </c>
      <c r="C14" s="250">
        <v>0</v>
      </c>
      <c r="F14" s="244"/>
    </row>
    <row r="15" spans="1:6" s="246" customFormat="1" ht="12.75">
      <c r="A15" s="247" t="s">
        <v>101</v>
      </c>
      <c r="C15" s="251">
        <f>B7</f>
        <v>0</v>
      </c>
      <c r="F15" s="248"/>
    </row>
    <row r="16" spans="1:6" s="246" customFormat="1" ht="12.75">
      <c r="A16" s="247" t="s">
        <v>200</v>
      </c>
      <c r="C16" s="252">
        <f>C15*C14</f>
        <v>0</v>
      </c>
      <c r="F16" s="248"/>
    </row>
    <row r="17" spans="1:7" s="246" customFormat="1" ht="12.75">
      <c r="A17" s="247" t="s">
        <v>89</v>
      </c>
      <c r="C17" s="253" t="e">
        <f>C13/C16*C9</f>
        <v>#DIV/0!</v>
      </c>
      <c r="D17" s="253"/>
      <c r="E17" s="253"/>
      <c r="F17" s="253"/>
      <c r="G17" s="253"/>
    </row>
    <row r="18" spans="1:6" s="246" customFormat="1" ht="12.75">
      <c r="A18" s="247" t="s">
        <v>81</v>
      </c>
      <c r="C18" s="254" t="e">
        <f>1-C9/(C17+C9)</f>
        <v>#DIV/0!</v>
      </c>
      <c r="F18" s="248"/>
    </row>
    <row r="19" spans="1:6" s="246" customFormat="1" ht="12.75">
      <c r="A19" s="247" t="s">
        <v>82</v>
      </c>
      <c r="C19" s="255" t="e">
        <f>C13/C17</f>
        <v>#DIV/0!</v>
      </c>
      <c r="F19" s="248"/>
    </row>
    <row r="20" spans="1:7" s="246" customFormat="1" ht="12.75">
      <c r="A20" s="247" t="s">
        <v>83</v>
      </c>
      <c r="C20" s="256" t="e">
        <f>C9+C17</f>
        <v>#DIV/0!</v>
      </c>
      <c r="D20" s="257" t="e">
        <f>C20</f>
        <v>#DIV/0!</v>
      </c>
      <c r="E20" s="257" t="e">
        <f>D20</f>
        <v>#DIV/0!</v>
      </c>
      <c r="F20" s="257" t="e">
        <f>E20</f>
        <v>#DIV/0!</v>
      </c>
      <c r="G20" s="257" t="e">
        <f>F20</f>
        <v>#DIV/0!</v>
      </c>
    </row>
    <row r="21" spans="1:6" s="246" customFormat="1" ht="12.75">
      <c r="A21" s="247"/>
      <c r="C21" s="247"/>
      <c r="F21" s="248"/>
    </row>
    <row r="22" spans="1:6" s="246" customFormat="1" ht="12.75">
      <c r="A22" s="245" t="s">
        <v>84</v>
      </c>
      <c r="C22" s="245"/>
      <c r="F22" s="248"/>
    </row>
    <row r="23" spans="1:7" s="246" customFormat="1" ht="12.75">
      <c r="A23" s="247" t="s">
        <v>79</v>
      </c>
      <c r="B23" s="258">
        <v>0</v>
      </c>
      <c r="D23" s="258">
        <v>0</v>
      </c>
      <c r="E23" s="258">
        <v>0</v>
      </c>
      <c r="F23" s="258">
        <v>0</v>
      </c>
      <c r="G23" s="259">
        <v>30</v>
      </c>
    </row>
    <row r="24" spans="1:7" s="246" customFormat="1" ht="12.75">
      <c r="A24" s="247" t="s">
        <v>105</v>
      </c>
      <c r="D24" s="251">
        <v>0</v>
      </c>
      <c r="E24" s="251">
        <v>0</v>
      </c>
      <c r="F24" s="251">
        <v>0</v>
      </c>
      <c r="G24" s="260">
        <v>0</v>
      </c>
    </row>
    <row r="25" spans="1:7" s="246" customFormat="1" ht="12.75">
      <c r="A25" s="247" t="s">
        <v>106</v>
      </c>
      <c r="D25" s="251"/>
      <c r="E25" s="251"/>
      <c r="F25" s="251"/>
      <c r="G25" s="260">
        <v>0</v>
      </c>
    </row>
    <row r="26" spans="1:7" s="246" customFormat="1" ht="12.75">
      <c r="A26" s="247" t="s">
        <v>113</v>
      </c>
      <c r="D26" s="251"/>
      <c r="E26" s="251"/>
      <c r="F26" s="251"/>
      <c r="G26" s="260">
        <v>0</v>
      </c>
    </row>
    <row r="27" spans="1:7" s="246" customFormat="1" ht="12.75">
      <c r="A27" s="247" t="s">
        <v>107</v>
      </c>
      <c r="C27" s="261">
        <v>0</v>
      </c>
      <c r="D27" s="251"/>
      <c r="E27" s="251"/>
      <c r="F27" s="251"/>
      <c r="G27" s="251"/>
    </row>
    <row r="28" spans="1:7" s="246" customFormat="1" ht="12.75">
      <c r="A28" s="247" t="s">
        <v>108</v>
      </c>
      <c r="C28" s="251">
        <f>C6</f>
        <v>0</v>
      </c>
      <c r="D28" s="251">
        <f>D6</f>
        <v>65</v>
      </c>
      <c r="E28" s="251">
        <f>E6</f>
        <v>640</v>
      </c>
      <c r="F28" s="251">
        <f>F6</f>
        <v>987.5</v>
      </c>
      <c r="G28" s="251">
        <f>G7</f>
        <v>941.5</v>
      </c>
    </row>
    <row r="29" spans="1:7" s="246" customFormat="1" ht="12.75">
      <c r="A29" s="247" t="s">
        <v>200</v>
      </c>
      <c r="B29" s="252">
        <f>B6*B23</f>
        <v>0</v>
      </c>
      <c r="C29" s="252">
        <f>G23*C28</f>
        <v>0</v>
      </c>
      <c r="D29" s="252">
        <f>D6*D23</f>
        <v>0</v>
      </c>
      <c r="E29" s="252">
        <f>E6*E23</f>
        <v>0</v>
      </c>
      <c r="F29" s="252">
        <f>F6*F23</f>
        <v>0</v>
      </c>
      <c r="G29" s="252" t="e">
        <f>#REF!*G28</f>
        <v>#REF!</v>
      </c>
    </row>
    <row r="30" spans="1:7" s="246" customFormat="1" ht="12.75">
      <c r="A30" s="247" t="s">
        <v>80</v>
      </c>
      <c r="C30" s="256">
        <f>IF(C29=0,0,G24/C29*C20)</f>
        <v>0</v>
      </c>
      <c r="D30" s="256">
        <f>IF(D29=0,0,D24/D29*D20)</f>
        <v>0</v>
      </c>
      <c r="E30" s="256">
        <f>IF(E29=0,0,E24/E29*E20)</f>
        <v>0</v>
      </c>
      <c r="F30" s="256">
        <f>IF(F29=0,0,F24/F29*F20)</f>
        <v>0</v>
      </c>
      <c r="G30" s="256" t="e">
        <f>IF(G29=0,0,#REF!/G29*G20)</f>
        <v>#REF!</v>
      </c>
    </row>
    <row r="31" spans="1:7" s="246" customFormat="1" ht="12.75">
      <c r="A31" s="247" t="s">
        <v>85</v>
      </c>
      <c r="C31" s="254" t="e">
        <f>1-C20/(C30+C20)</f>
        <v>#DIV/0!</v>
      </c>
      <c r="D31" s="254" t="e">
        <f>1-D20/(D30+D20)</f>
        <v>#DIV/0!</v>
      </c>
      <c r="E31" s="254" t="e">
        <f>1-E20/(E30+E20)</f>
        <v>#DIV/0!</v>
      </c>
      <c r="F31" s="254" t="e">
        <f>1-F20/(F30+F20)</f>
        <v>#DIV/0!</v>
      </c>
      <c r="G31" s="254" t="e">
        <f>1-G20/(G30+G20)</f>
        <v>#DIV/0!</v>
      </c>
    </row>
    <row r="32" spans="1:7" s="246" customFormat="1" ht="12.75">
      <c r="A32" s="247" t="s">
        <v>82</v>
      </c>
      <c r="C32" s="262" t="str">
        <f>IF(C30=0,"No issue",G24/C30)</f>
        <v>No issue</v>
      </c>
      <c r="D32" s="262" t="str">
        <f>IF(D30=0,"No issue",D24/D30)</f>
        <v>No issue</v>
      </c>
      <c r="E32" s="262" t="str">
        <f>IF(E30=0,"No issue",E24/E30)</f>
        <v>No issue</v>
      </c>
      <c r="F32" s="262" t="str">
        <f>IF(F30=0,"No issue",F24/F30)</f>
        <v>No issue</v>
      </c>
      <c r="G32" s="262" t="e">
        <f>IF(G30=0,"No issue",#REF!/G30)</f>
        <v>#REF!</v>
      </c>
    </row>
    <row r="33" spans="1:7" s="246" customFormat="1" ht="12.75">
      <c r="A33" s="247" t="s">
        <v>90</v>
      </c>
      <c r="C33" s="256" t="e">
        <f>C20+C30</f>
        <v>#DIV/0!</v>
      </c>
      <c r="D33" s="256" t="e">
        <f>D20+D30</f>
        <v>#DIV/0!</v>
      </c>
      <c r="E33" s="256" t="e">
        <f>E20+E30</f>
        <v>#DIV/0!</v>
      </c>
      <c r="F33" s="256" t="e">
        <f>F20+F30</f>
        <v>#DIV/0!</v>
      </c>
      <c r="G33" s="256" t="e">
        <f>G20+G30</f>
        <v>#DIV/0!</v>
      </c>
    </row>
    <row r="34" spans="1:7" s="246" customFormat="1" ht="12.75">
      <c r="A34" s="247" t="s">
        <v>109</v>
      </c>
      <c r="C34" s="256" t="e">
        <f>G25/C32</f>
        <v>#VALUE!</v>
      </c>
      <c r="D34" s="256"/>
      <c r="E34" s="256"/>
      <c r="F34" s="256"/>
      <c r="G34" s="256"/>
    </row>
    <row r="35" spans="1:7" s="246" customFormat="1" ht="12.75">
      <c r="A35" s="247"/>
      <c r="C35" s="256"/>
      <c r="D35" s="256"/>
      <c r="E35" s="256"/>
      <c r="F35" s="256"/>
      <c r="G35" s="256"/>
    </row>
    <row r="36" spans="1:7" s="246" customFormat="1" ht="12.75">
      <c r="A36" s="263" t="s">
        <v>110</v>
      </c>
      <c r="C36" s="256"/>
      <c r="D36" s="256"/>
      <c r="E36" s="256"/>
      <c r="F36" s="256"/>
      <c r="G36" s="256"/>
    </row>
    <row r="37" spans="1:7" s="246" customFormat="1" ht="12.75">
      <c r="A37" s="247" t="s">
        <v>112</v>
      </c>
      <c r="C37" s="264">
        <f>(G24+G25)*C27</f>
        <v>0</v>
      </c>
      <c r="D37" s="256"/>
      <c r="E37" s="256"/>
      <c r="F37" s="256"/>
      <c r="G37" s="256"/>
    </row>
    <row r="38" spans="1:7" s="246" customFormat="1" ht="12.75">
      <c r="A38" s="247" t="s">
        <v>111</v>
      </c>
      <c r="C38" s="265">
        <f>G26</f>
        <v>0</v>
      </c>
      <c r="D38" s="256"/>
      <c r="E38" s="256"/>
      <c r="F38" s="256"/>
      <c r="G38" s="256"/>
    </row>
    <row r="39" spans="1:7" s="246" customFormat="1" ht="12.75">
      <c r="A39" s="266" t="s">
        <v>11</v>
      </c>
      <c r="C39" s="264">
        <f>SUM(C37:C38)</f>
        <v>0</v>
      </c>
      <c r="D39" s="256"/>
      <c r="E39" s="256"/>
      <c r="F39" s="256"/>
      <c r="G39" s="256"/>
    </row>
    <row r="40" spans="1:7" s="246" customFormat="1" ht="12.75">
      <c r="A40" s="247"/>
      <c r="C40" s="256"/>
      <c r="D40" s="256"/>
      <c r="E40" s="256"/>
      <c r="F40" s="256"/>
      <c r="G40" s="256"/>
    </row>
    <row r="41" spans="1:7" s="246" customFormat="1" ht="12.75">
      <c r="A41" s="267" t="s">
        <v>102</v>
      </c>
      <c r="C41" s="256"/>
      <c r="D41" s="256"/>
      <c r="E41" s="256"/>
      <c r="F41" s="256"/>
      <c r="G41" s="256"/>
    </row>
    <row r="42" spans="1:7" s="246" customFormat="1" ht="12.75">
      <c r="A42" s="247" t="s">
        <v>86</v>
      </c>
      <c r="C42" s="254" t="e">
        <f>1-((1-C18)*(1-C31))</f>
        <v>#DIV/0!</v>
      </c>
      <c r="D42" s="254" t="e">
        <f>1-((1-D18)*(1-D31))</f>
        <v>#DIV/0!</v>
      </c>
      <c r="E42" s="254" t="e">
        <f>1-((1-E18)*(1-E31))</f>
        <v>#DIV/0!</v>
      </c>
      <c r="F42" s="254" t="e">
        <f>1-((1-F18)*(1-F31))</f>
        <v>#DIV/0!</v>
      </c>
      <c r="G42" s="254" t="e">
        <f>1-((1-G18)*(1-G31))</f>
        <v>#DIV/0!</v>
      </c>
    </row>
    <row r="43" spans="1:7" s="257" customFormat="1" ht="12.75">
      <c r="A43" s="268" t="s">
        <v>98</v>
      </c>
      <c r="C43" s="257" t="e">
        <f>C17+C30</f>
        <v>#DIV/0!</v>
      </c>
      <c r="D43" s="257">
        <f>D17+D30</f>
        <v>0</v>
      </c>
      <c r="E43" s="257">
        <f>E17+E30</f>
        <v>0</v>
      </c>
      <c r="F43" s="257">
        <f>F17+F30</f>
        <v>0</v>
      </c>
      <c r="G43" s="257" t="e">
        <f>G17+G30</f>
        <v>#REF!</v>
      </c>
    </row>
    <row r="44" spans="1:7" s="246" customFormat="1" ht="12.75">
      <c r="A44" s="246" t="s">
        <v>97</v>
      </c>
      <c r="C44" s="257" t="e">
        <f>C9+C17</f>
        <v>#DIV/0!</v>
      </c>
      <c r="D44" s="257" t="e">
        <f>D9+D17</f>
        <v>#DIV/0!</v>
      </c>
      <c r="E44" s="257" t="e">
        <f>E9+E17</f>
        <v>#DIV/0!</v>
      </c>
      <c r="F44" s="257" t="e">
        <f>F9+F17</f>
        <v>#DIV/0!</v>
      </c>
      <c r="G44" s="257" t="e">
        <f>G9+G17</f>
        <v>#DIV/0!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6" r:id="rId1"/>
  <headerFooter alignWithMargins="0">
    <oddFooter>&amp;L&amp;B Confidential&amp;B&amp;C&amp;A&amp;RPage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94"/>
  <sheetViews>
    <sheetView zoomScalePageLayoutView="0" workbookViewId="0" topLeftCell="A1">
      <selection activeCell="A34" sqref="A34"/>
    </sheetView>
  </sheetViews>
  <sheetFormatPr defaultColWidth="9.33203125" defaultRowHeight="12.75"/>
  <cols>
    <col min="1" max="1" width="25.66015625" style="8" customWidth="1"/>
    <col min="2" max="2" width="9.83203125" style="96" customWidth="1"/>
    <col min="3" max="7" width="11.83203125" style="96" customWidth="1"/>
    <col min="8" max="16" width="11.83203125" style="8" customWidth="1"/>
    <col min="17" max="18" width="9.83203125" style="8" customWidth="1"/>
    <col min="19" max="20" width="11.83203125" style="8" customWidth="1"/>
    <col min="21" max="16384" width="9.33203125" style="8" customWidth="1"/>
  </cols>
  <sheetData>
    <row r="1" spans="1:11" s="52" customFormat="1" ht="18">
      <c r="A1" s="5" t="str">
        <f>Assumptions!A1</f>
        <v>ABC Company Inc</v>
      </c>
      <c r="B1" s="5"/>
      <c r="C1" s="88"/>
      <c r="D1" s="88"/>
      <c r="E1" s="88"/>
      <c r="F1" s="88"/>
      <c r="G1" s="88"/>
      <c r="H1" s="89"/>
      <c r="I1" s="89"/>
      <c r="J1" s="89"/>
      <c r="K1" s="89"/>
    </row>
    <row r="2" spans="1:11" s="29" customFormat="1" ht="15">
      <c r="A2" s="12" t="s">
        <v>164</v>
      </c>
      <c r="B2" s="12"/>
      <c r="C2" s="90"/>
      <c r="D2" s="90"/>
      <c r="E2" s="90"/>
      <c r="F2" s="90"/>
      <c r="G2" s="90"/>
      <c r="H2" s="50"/>
      <c r="I2" s="50"/>
      <c r="J2" s="50"/>
      <c r="K2" s="50"/>
    </row>
    <row r="3" spans="1:11" s="29" customFormat="1" ht="15">
      <c r="A3" s="12"/>
      <c r="B3" s="12"/>
      <c r="C3" s="90"/>
      <c r="D3" s="90"/>
      <c r="E3" s="90"/>
      <c r="F3" s="90"/>
      <c r="G3" s="90"/>
      <c r="H3" s="50"/>
      <c r="I3" s="50"/>
      <c r="J3" s="50"/>
      <c r="K3" s="50"/>
    </row>
    <row r="4" spans="1:11" s="29" customFormat="1" ht="15">
      <c r="A4" s="12" t="s">
        <v>152</v>
      </c>
      <c r="B4" s="12"/>
      <c r="C4" s="91" t="str">
        <f>Assumptions!C36</f>
        <v>2000/2001</v>
      </c>
      <c r="D4" s="91" t="str">
        <f>Assumptions!D36</f>
        <v>2001/2002</v>
      </c>
      <c r="E4" s="91" t="str">
        <f>Assumptions!E36</f>
        <v>2002/2003</v>
      </c>
      <c r="F4" s="91" t="str">
        <f>Assumptions!F36</f>
        <v>2003/2004</v>
      </c>
      <c r="G4" s="91" t="str">
        <f>Assumptions!G36</f>
        <v>2004/2005</v>
      </c>
      <c r="H4" s="50"/>
      <c r="I4" s="50"/>
      <c r="J4" s="50"/>
      <c r="K4" s="50"/>
    </row>
    <row r="5" spans="1:11" s="29" customFormat="1" ht="15">
      <c r="A5" s="12" t="str">
        <f>Assumptions!A39</f>
        <v>Revenue 1</v>
      </c>
      <c r="B5" s="12"/>
      <c r="C5" s="92"/>
      <c r="D5" s="92"/>
      <c r="E5" s="92"/>
      <c r="F5" s="92"/>
      <c r="G5" s="92"/>
      <c r="H5" s="50"/>
      <c r="I5" s="50"/>
      <c r="J5" s="50"/>
      <c r="K5" s="50"/>
    </row>
    <row r="6" spans="1:11" s="19" customFormat="1" ht="11.25">
      <c r="A6" s="79" t="str">
        <f>Assumptions!A56</f>
        <v>Item 1</v>
      </c>
      <c r="B6" s="79"/>
      <c r="C6" s="93">
        <f>Assumptions!C56</f>
        <v>0</v>
      </c>
      <c r="D6" s="93">
        <f>Assumptions!D56</f>
        <v>0</v>
      </c>
      <c r="E6" s="93">
        <f>Assumptions!E56</f>
        <v>5</v>
      </c>
      <c r="F6" s="93">
        <f>Assumptions!F56</f>
        <v>5</v>
      </c>
      <c r="G6" s="93">
        <f>Assumptions!G56</f>
        <v>5</v>
      </c>
      <c r="H6" s="21"/>
      <c r="I6" s="21"/>
      <c r="J6" s="21"/>
      <c r="K6" s="21"/>
    </row>
    <row r="7" spans="1:11" s="19" customFormat="1" ht="11.25">
      <c r="A7" s="79" t="str">
        <f>Assumptions!A57</f>
        <v>Item 2</v>
      </c>
      <c r="B7" s="79"/>
      <c r="C7" s="93">
        <f>Assumptions!C57</f>
        <v>0</v>
      </c>
      <c r="D7" s="93">
        <f>Assumptions!D57</f>
        <v>0</v>
      </c>
      <c r="E7" s="93">
        <f>Assumptions!E57</f>
        <v>5</v>
      </c>
      <c r="F7" s="93">
        <f>Assumptions!F57</f>
        <v>5</v>
      </c>
      <c r="G7" s="93">
        <f>Assumptions!G57</f>
        <v>5</v>
      </c>
      <c r="H7" s="21"/>
      <c r="I7" s="21"/>
      <c r="J7" s="21"/>
      <c r="K7" s="21"/>
    </row>
    <row r="8" spans="1:11" s="19" customFormat="1" ht="11.25">
      <c r="A8" s="79" t="str">
        <f>Assumptions!A58</f>
        <v>Item 3</v>
      </c>
      <c r="B8" s="79"/>
      <c r="C8" s="93">
        <f>Assumptions!C58</f>
        <v>0</v>
      </c>
      <c r="D8" s="93">
        <f>Assumptions!D58</f>
        <v>0</v>
      </c>
      <c r="E8" s="93">
        <f>Assumptions!E58</f>
        <v>5</v>
      </c>
      <c r="F8" s="93">
        <f>Assumptions!F58</f>
        <v>5</v>
      </c>
      <c r="G8" s="93">
        <f>Assumptions!G58</f>
        <v>5</v>
      </c>
      <c r="H8" s="21"/>
      <c r="I8" s="21"/>
      <c r="J8" s="21"/>
      <c r="K8" s="21"/>
    </row>
    <row r="9" spans="1:11" s="19" customFormat="1" ht="11.25">
      <c r="A9" s="79" t="str">
        <f>Assumptions!A59</f>
        <v>Item 4</v>
      </c>
      <c r="B9" s="79"/>
      <c r="C9" s="94">
        <f>Assumptions!C59</f>
        <v>0</v>
      </c>
      <c r="D9" s="94">
        <f>Assumptions!D59</f>
        <v>0</v>
      </c>
      <c r="E9" s="94">
        <f>Assumptions!E59</f>
        <v>5</v>
      </c>
      <c r="F9" s="94">
        <f>Assumptions!F59</f>
        <v>5</v>
      </c>
      <c r="G9" s="94">
        <f>Assumptions!G59</f>
        <v>5</v>
      </c>
      <c r="H9" s="21"/>
      <c r="I9" s="21"/>
      <c r="J9" s="21"/>
      <c r="K9" s="21"/>
    </row>
    <row r="10" spans="1:11" s="19" customFormat="1" ht="11.25">
      <c r="A10" s="95" t="s">
        <v>11</v>
      </c>
      <c r="B10" s="95"/>
      <c r="C10" s="93">
        <f>SUM(C6:C9)</f>
        <v>0</v>
      </c>
      <c r="D10" s="93">
        <f>SUM(D6:D9)</f>
        <v>0</v>
      </c>
      <c r="E10" s="93">
        <f>SUM(E6:E9)</f>
        <v>20</v>
      </c>
      <c r="F10" s="93">
        <f>SUM(F6:F9)</f>
        <v>20</v>
      </c>
      <c r="G10" s="93">
        <f>SUM(G6:G9)</f>
        <v>20</v>
      </c>
      <c r="H10" s="21"/>
      <c r="I10" s="21"/>
      <c r="J10" s="21"/>
      <c r="K10" s="21"/>
    </row>
    <row r="12" spans="1:11" s="29" customFormat="1" ht="15">
      <c r="A12" s="12" t="str">
        <f>Assumptions!A40</f>
        <v>Revenue 2</v>
      </c>
      <c r="B12" s="12"/>
      <c r="C12" s="97"/>
      <c r="D12" s="97"/>
      <c r="E12" s="97"/>
      <c r="F12" s="97"/>
      <c r="G12" s="97"/>
      <c r="H12" s="50"/>
      <c r="I12" s="50"/>
      <c r="J12" s="50"/>
      <c r="K12" s="50"/>
    </row>
    <row r="13" spans="1:11" s="19" customFormat="1" ht="11.25">
      <c r="A13" s="79" t="str">
        <f>Assumptions!A88</f>
        <v>Item 1</v>
      </c>
      <c r="B13" s="79"/>
      <c r="C13" s="93">
        <f>Assumptions!C88</f>
        <v>0</v>
      </c>
      <c r="D13" s="93">
        <f>Assumptions!D88</f>
        <v>5</v>
      </c>
      <c r="E13" s="93">
        <f>Assumptions!E88</f>
        <v>5</v>
      </c>
      <c r="F13" s="93">
        <f>Assumptions!F88</f>
        <v>5</v>
      </c>
      <c r="G13" s="93">
        <f>Assumptions!G88</f>
        <v>5</v>
      </c>
      <c r="H13" s="21"/>
      <c r="I13" s="21"/>
      <c r="J13" s="21"/>
      <c r="K13" s="21"/>
    </row>
    <row r="14" spans="1:11" s="19" customFormat="1" ht="11.25">
      <c r="A14" s="79" t="str">
        <f>Assumptions!A89</f>
        <v>Item 2</v>
      </c>
      <c r="B14" s="79"/>
      <c r="C14" s="93">
        <f>Assumptions!C89</f>
        <v>0</v>
      </c>
      <c r="D14" s="93">
        <f>Assumptions!D89</f>
        <v>5</v>
      </c>
      <c r="E14" s="93">
        <f>Assumptions!E89</f>
        <v>5</v>
      </c>
      <c r="F14" s="93">
        <f>Assumptions!F89</f>
        <v>5</v>
      </c>
      <c r="G14" s="93">
        <f>Assumptions!G89</f>
        <v>5</v>
      </c>
      <c r="H14" s="21"/>
      <c r="I14" s="21"/>
      <c r="J14" s="21"/>
      <c r="K14" s="21"/>
    </row>
    <row r="15" spans="1:11" s="19" customFormat="1" ht="11.25">
      <c r="A15" s="79" t="str">
        <f>Assumptions!A90</f>
        <v>Item 3</v>
      </c>
      <c r="B15" s="79"/>
      <c r="C15" s="93">
        <f>Assumptions!C90</f>
        <v>0</v>
      </c>
      <c r="D15" s="93">
        <f>Assumptions!D90</f>
        <v>5</v>
      </c>
      <c r="E15" s="93">
        <f>Assumptions!E90</f>
        <v>5</v>
      </c>
      <c r="F15" s="93">
        <f>Assumptions!F90</f>
        <v>5</v>
      </c>
      <c r="G15" s="93">
        <f>Assumptions!G90</f>
        <v>5</v>
      </c>
      <c r="H15" s="21"/>
      <c r="I15" s="21"/>
      <c r="J15" s="21"/>
      <c r="K15" s="21"/>
    </row>
    <row r="16" spans="1:11" s="19" customFormat="1" ht="11.25">
      <c r="A16" s="79" t="str">
        <f>Assumptions!A91</f>
        <v>Item 4</v>
      </c>
      <c r="B16" s="79"/>
      <c r="C16" s="94">
        <f>Assumptions!C91</f>
        <v>0</v>
      </c>
      <c r="D16" s="94">
        <f>Assumptions!D91</f>
        <v>0</v>
      </c>
      <c r="E16" s="94">
        <f>Assumptions!E91</f>
        <v>0</v>
      </c>
      <c r="F16" s="94">
        <f>Assumptions!F91</f>
        <v>0</v>
      </c>
      <c r="G16" s="94">
        <f>Assumptions!G91</f>
        <v>0</v>
      </c>
      <c r="H16" s="21"/>
      <c r="I16" s="21"/>
      <c r="J16" s="21"/>
      <c r="K16" s="21"/>
    </row>
    <row r="17" spans="1:11" s="14" customFormat="1" ht="14.25">
      <c r="A17" s="92" t="s">
        <v>11</v>
      </c>
      <c r="B17" s="92"/>
      <c r="C17" s="98">
        <f>SUM(C13:C16)</f>
        <v>0</v>
      </c>
      <c r="D17" s="98">
        <f>SUM(D13:D16)</f>
        <v>15</v>
      </c>
      <c r="E17" s="98">
        <f>SUM(E13:E16)</f>
        <v>15</v>
      </c>
      <c r="F17" s="98">
        <f>SUM(F13:F16)</f>
        <v>15</v>
      </c>
      <c r="G17" s="98">
        <f>SUM(G13:G16)</f>
        <v>15</v>
      </c>
      <c r="H17" s="37"/>
      <c r="I17" s="37"/>
      <c r="J17" s="37"/>
      <c r="K17" s="37"/>
    </row>
    <row r="18" spans="1:11" s="14" customFormat="1" ht="14.25">
      <c r="A18" s="84"/>
      <c r="B18" s="84"/>
      <c r="C18" s="98"/>
      <c r="D18" s="98"/>
      <c r="E18" s="98"/>
      <c r="F18" s="98"/>
      <c r="G18" s="98"/>
      <c r="H18" s="37"/>
      <c r="I18" s="37"/>
      <c r="J18" s="37"/>
      <c r="K18" s="37"/>
    </row>
    <row r="19" spans="1:11" s="29" customFormat="1" ht="15">
      <c r="A19" s="12" t="str">
        <f>Assumptions!A41</f>
        <v>Revenue 3</v>
      </c>
      <c r="B19" s="12"/>
      <c r="C19" s="97"/>
      <c r="D19" s="97"/>
      <c r="E19" s="97"/>
      <c r="F19" s="97"/>
      <c r="G19" s="97"/>
      <c r="H19" s="50"/>
      <c r="I19" s="50"/>
      <c r="J19" s="50"/>
      <c r="K19" s="50"/>
    </row>
    <row r="20" spans="1:11" s="19" customFormat="1" ht="11.25">
      <c r="A20" s="79" t="str">
        <f>Assumptions!A121</f>
        <v>Item 1</v>
      </c>
      <c r="B20" s="79"/>
      <c r="C20" s="93">
        <f>Assumptions!C121</f>
        <v>0</v>
      </c>
      <c r="D20" s="93">
        <f>Assumptions!D121</f>
        <v>5</v>
      </c>
      <c r="E20" s="93">
        <f>Assumptions!E121</f>
        <v>5</v>
      </c>
      <c r="F20" s="93">
        <f>Assumptions!F121</f>
        <v>5</v>
      </c>
      <c r="G20" s="93">
        <f>Assumptions!G121</f>
        <v>5</v>
      </c>
      <c r="H20" s="21"/>
      <c r="I20" s="21"/>
      <c r="J20" s="21"/>
      <c r="K20" s="21"/>
    </row>
    <row r="21" spans="1:11" s="19" customFormat="1" ht="11.25">
      <c r="A21" s="79" t="str">
        <f>Assumptions!A122</f>
        <v>Item 2</v>
      </c>
      <c r="B21" s="79"/>
      <c r="C21" s="93">
        <f>Assumptions!C122</f>
        <v>0</v>
      </c>
      <c r="D21" s="93">
        <f>Assumptions!D122</f>
        <v>0</v>
      </c>
      <c r="E21" s="93">
        <f>Assumptions!E122</f>
        <v>5</v>
      </c>
      <c r="F21" s="93">
        <f>Assumptions!F122</f>
        <v>5</v>
      </c>
      <c r="G21" s="93">
        <f>Assumptions!G122</f>
        <v>5</v>
      </c>
      <c r="H21" s="21"/>
      <c r="I21" s="21"/>
      <c r="J21" s="21"/>
      <c r="K21" s="21"/>
    </row>
    <row r="22" spans="1:11" s="19" customFormat="1" ht="11.25">
      <c r="A22" s="79" t="str">
        <f>Assumptions!A123</f>
        <v>Item 3</v>
      </c>
      <c r="B22" s="79"/>
      <c r="C22" s="93">
        <f>Assumptions!C123</f>
        <v>0</v>
      </c>
      <c r="D22" s="93">
        <f>Assumptions!D123</f>
        <v>0</v>
      </c>
      <c r="E22" s="93">
        <f>Assumptions!E123</f>
        <v>5</v>
      </c>
      <c r="F22" s="93">
        <f>Assumptions!F123</f>
        <v>5</v>
      </c>
      <c r="G22" s="93">
        <f>Assumptions!G123</f>
        <v>5</v>
      </c>
      <c r="H22" s="21"/>
      <c r="I22" s="21"/>
      <c r="J22" s="21"/>
      <c r="K22" s="21"/>
    </row>
    <row r="23" spans="1:11" s="19" customFormat="1" ht="11.25">
      <c r="A23" s="79" t="str">
        <f>Assumptions!A124</f>
        <v>Item 4</v>
      </c>
      <c r="B23" s="79"/>
      <c r="C23" s="93">
        <f>Assumptions!C124</f>
        <v>0</v>
      </c>
      <c r="D23" s="93">
        <f>Assumptions!D124</f>
        <v>0</v>
      </c>
      <c r="E23" s="93">
        <f>Assumptions!E124</f>
        <v>5</v>
      </c>
      <c r="F23" s="93">
        <f>Assumptions!F124</f>
        <v>5</v>
      </c>
      <c r="G23" s="93">
        <f>Assumptions!G124</f>
        <v>5</v>
      </c>
      <c r="H23" s="21"/>
      <c r="I23" s="21"/>
      <c r="J23" s="21"/>
      <c r="K23" s="21"/>
    </row>
    <row r="24" spans="1:11" s="19" customFormat="1" ht="11.25">
      <c r="A24" s="79" t="str">
        <f>Assumptions!A125</f>
        <v>Item 5</v>
      </c>
      <c r="B24" s="79"/>
      <c r="C24" s="94">
        <f>Assumptions!C125</f>
        <v>0</v>
      </c>
      <c r="D24" s="94">
        <f>Assumptions!D125</f>
        <v>0</v>
      </c>
      <c r="E24" s="94">
        <f>Assumptions!E125</f>
        <v>5</v>
      </c>
      <c r="F24" s="94">
        <f>Assumptions!F125</f>
        <v>5</v>
      </c>
      <c r="G24" s="94">
        <f>Assumptions!G125</f>
        <v>5</v>
      </c>
      <c r="H24" s="21"/>
      <c r="I24" s="21"/>
      <c r="J24" s="21"/>
      <c r="K24" s="21"/>
    </row>
    <row r="25" spans="1:7" ht="12.75">
      <c r="A25" s="77" t="s">
        <v>11</v>
      </c>
      <c r="B25" s="91"/>
      <c r="C25" s="98">
        <f>SUM(C20:C24)</f>
        <v>0</v>
      </c>
      <c r="D25" s="98">
        <f>SUM(D20:D24)</f>
        <v>5</v>
      </c>
      <c r="E25" s="98">
        <f>SUM(E20:E24)</f>
        <v>25</v>
      </c>
      <c r="F25" s="98">
        <f>SUM(F20:F24)</f>
        <v>25</v>
      </c>
      <c r="G25" s="98">
        <f>SUM(G20:G24)</f>
        <v>25</v>
      </c>
    </row>
    <row r="26" spans="1:7" ht="12.75">
      <c r="A26" s="77"/>
      <c r="B26" s="91"/>
      <c r="C26" s="98"/>
      <c r="D26" s="98"/>
      <c r="E26" s="98"/>
      <c r="F26" s="98"/>
      <c r="G26" s="98"/>
    </row>
    <row r="27" spans="1:8" s="29" customFormat="1" ht="15">
      <c r="A27" s="12" t="str">
        <f>Assumptions!A42</f>
        <v>Revenue 4</v>
      </c>
      <c r="B27" s="12"/>
      <c r="C27" s="97"/>
      <c r="D27" s="97"/>
      <c r="E27" s="97"/>
      <c r="F27" s="97"/>
      <c r="G27" s="97"/>
      <c r="H27" s="50"/>
    </row>
    <row r="28" spans="1:8" s="19" customFormat="1" ht="11.25">
      <c r="A28" s="79" t="str">
        <f>Assumptions!A159</f>
        <v>Item 1</v>
      </c>
      <c r="B28" s="79"/>
      <c r="C28" s="93">
        <f>Assumptions!C159</f>
        <v>0</v>
      </c>
      <c r="D28" s="93">
        <f>Assumptions!D159</f>
        <v>0</v>
      </c>
      <c r="E28" s="93">
        <f>Assumptions!E159</f>
        <v>100</v>
      </c>
      <c r="F28" s="93">
        <f>Assumptions!F159</f>
        <v>200</v>
      </c>
      <c r="G28" s="93">
        <f>Assumptions!G159</f>
        <v>300</v>
      </c>
      <c r="H28" s="21"/>
    </row>
    <row r="29" spans="1:8" s="19" customFormat="1" ht="11.25">
      <c r="A29" s="79" t="str">
        <f>Assumptions!A160</f>
        <v>Item 2</v>
      </c>
      <c r="B29" s="79"/>
      <c r="C29" s="93">
        <f>Assumptions!C160</f>
        <v>0</v>
      </c>
      <c r="D29" s="93">
        <f>Assumptions!D160</f>
        <v>0</v>
      </c>
      <c r="E29" s="93">
        <f>Assumptions!E160</f>
        <v>20</v>
      </c>
      <c r="F29" s="93">
        <f>Assumptions!F160</f>
        <v>30</v>
      </c>
      <c r="G29" s="93">
        <f>Assumptions!G160</f>
        <v>40</v>
      </c>
      <c r="H29" s="21"/>
    </row>
    <row r="30" spans="1:8" s="19" customFormat="1" ht="11.25">
      <c r="A30" s="79" t="str">
        <f>Assumptions!A161</f>
        <v>Item 3</v>
      </c>
      <c r="B30" s="79"/>
      <c r="C30" s="93">
        <f>Assumptions!C161</f>
        <v>0</v>
      </c>
      <c r="D30" s="93">
        <f>Assumptions!D161</f>
        <v>0</v>
      </c>
      <c r="E30" s="93">
        <f>Assumptions!E161</f>
        <v>5</v>
      </c>
      <c r="F30" s="93">
        <v>25</v>
      </c>
      <c r="G30" s="93">
        <v>50</v>
      </c>
      <c r="H30" s="21"/>
    </row>
    <row r="31" spans="1:8" s="19" customFormat="1" ht="11.25">
      <c r="A31" s="79" t="str">
        <f>Assumptions!A162</f>
        <v>Item 4</v>
      </c>
      <c r="B31" s="79"/>
      <c r="C31" s="94">
        <f>Assumptions!C162</f>
        <v>0</v>
      </c>
      <c r="D31" s="94">
        <f>Assumptions!D162</f>
        <v>0</v>
      </c>
      <c r="E31" s="94">
        <f>Assumptions!E162</f>
        <v>5</v>
      </c>
      <c r="F31" s="94">
        <v>20</v>
      </c>
      <c r="G31" s="94">
        <v>50</v>
      </c>
      <c r="H31" s="21"/>
    </row>
    <row r="32" spans="1:7" ht="12.75">
      <c r="A32" s="77" t="s">
        <v>11</v>
      </c>
      <c r="B32" s="91"/>
      <c r="C32" s="98">
        <f>SUM(C28:C31)</f>
        <v>0</v>
      </c>
      <c r="D32" s="98">
        <f>SUM(D28:D31)</f>
        <v>0</v>
      </c>
      <c r="E32" s="98">
        <f>SUM(E28:E31)</f>
        <v>130</v>
      </c>
      <c r="F32" s="98">
        <f>SUM(F28:F31)</f>
        <v>275</v>
      </c>
      <c r="G32" s="98">
        <f>SUM(G28:G31)</f>
        <v>440</v>
      </c>
    </row>
    <row r="33" spans="1:7" ht="12.75">
      <c r="A33" s="77"/>
      <c r="B33" s="91"/>
      <c r="C33" s="98"/>
      <c r="D33" s="98"/>
      <c r="E33" s="98"/>
      <c r="F33" s="98"/>
      <c r="G33" s="98"/>
    </row>
    <row r="34" spans="1:7" ht="15">
      <c r="A34" s="12" t="str">
        <f>Assumptions!A43</f>
        <v>Revenue 5</v>
      </c>
      <c r="B34" s="91"/>
      <c r="C34" s="99"/>
      <c r="D34" s="99"/>
      <c r="E34" s="99"/>
      <c r="F34" s="99"/>
      <c r="G34" s="99"/>
    </row>
    <row r="35" spans="1:7" ht="12.75">
      <c r="A35" s="79" t="str">
        <f>Assumptions!A191</f>
        <v>Item 1</v>
      </c>
      <c r="B35" s="91"/>
      <c r="C35" s="93">
        <f>Assumptions!C192</f>
        <v>0</v>
      </c>
      <c r="D35" s="93">
        <f>Assumptions!D192</f>
        <v>0</v>
      </c>
      <c r="E35" s="93">
        <f>Assumptions!E192</f>
        <v>5</v>
      </c>
      <c r="F35" s="93">
        <f>Assumptions!F192</f>
        <v>5</v>
      </c>
      <c r="G35" s="93">
        <f>Assumptions!G192</f>
        <v>5</v>
      </c>
    </row>
    <row r="36" spans="1:7" ht="12.75">
      <c r="A36" s="79" t="str">
        <f>Assumptions!A192</f>
        <v>Item 2</v>
      </c>
      <c r="B36" s="91"/>
      <c r="C36" s="93">
        <f>Assumptions!C193</f>
        <v>0</v>
      </c>
      <c r="D36" s="93">
        <f>Assumptions!D193</f>
        <v>0</v>
      </c>
      <c r="E36" s="93">
        <f>Assumptions!E193</f>
        <v>5</v>
      </c>
      <c r="F36" s="93">
        <f>Assumptions!F193</f>
        <v>5</v>
      </c>
      <c r="G36" s="93">
        <f>Assumptions!G193</f>
        <v>5</v>
      </c>
    </row>
    <row r="37" spans="1:7" ht="12.75">
      <c r="A37" s="79" t="str">
        <f>Assumptions!A193</f>
        <v>Item 3</v>
      </c>
      <c r="B37" s="91"/>
      <c r="C37" s="93">
        <f>Assumptions!C194</f>
        <v>0</v>
      </c>
      <c r="D37" s="93">
        <f>Assumptions!D194</f>
        <v>0</v>
      </c>
      <c r="E37" s="93">
        <f>Assumptions!E194</f>
        <v>5</v>
      </c>
      <c r="F37" s="93">
        <f>Assumptions!F194</f>
        <v>5</v>
      </c>
      <c r="G37" s="93">
        <f>Assumptions!G194</f>
        <v>5</v>
      </c>
    </row>
    <row r="38" spans="1:7" ht="12.75">
      <c r="A38" s="79" t="str">
        <f>Assumptions!A194</f>
        <v>Item 4</v>
      </c>
      <c r="B38" s="91"/>
      <c r="C38" s="93">
        <f>Assumptions!C195</f>
        <v>0</v>
      </c>
      <c r="D38" s="93">
        <f>Assumptions!D195</f>
        <v>0</v>
      </c>
      <c r="E38" s="93">
        <f>Assumptions!E195</f>
        <v>5</v>
      </c>
      <c r="F38" s="93">
        <f>Assumptions!F195</f>
        <v>5</v>
      </c>
      <c r="G38" s="93">
        <f>Assumptions!G195</f>
        <v>5</v>
      </c>
    </row>
    <row r="39" spans="1:7" ht="12.75">
      <c r="A39" s="79" t="str">
        <f>Assumptions!A195</f>
        <v>Item 5</v>
      </c>
      <c r="B39" s="91"/>
      <c r="C39" s="94">
        <f>Assumptions!C196</f>
        <v>0</v>
      </c>
      <c r="D39" s="94">
        <f>Assumptions!D196</f>
        <v>0</v>
      </c>
      <c r="E39" s="94">
        <f>Assumptions!E196</f>
        <v>0</v>
      </c>
      <c r="F39" s="94">
        <f>Assumptions!F196</f>
        <v>0</v>
      </c>
      <c r="G39" s="94">
        <f>Assumptions!G196</f>
        <v>0</v>
      </c>
    </row>
    <row r="40" spans="1:7" ht="12.75">
      <c r="A40" s="77" t="s">
        <v>11</v>
      </c>
      <c r="B40" s="91"/>
      <c r="C40" s="98">
        <f>SUM(C35:C39)</f>
        <v>0</v>
      </c>
      <c r="D40" s="98">
        <f>SUM(D35:D39)</f>
        <v>0</v>
      </c>
      <c r="E40" s="98">
        <f>SUM(E35:E39)</f>
        <v>20</v>
      </c>
      <c r="F40" s="98">
        <f>SUM(F35:F39)</f>
        <v>20</v>
      </c>
      <c r="G40" s="98">
        <f>SUM(G35:G39)</f>
        <v>20</v>
      </c>
    </row>
    <row r="41" spans="1:7" ht="12.75">
      <c r="A41" s="77"/>
      <c r="B41" s="91"/>
      <c r="C41" s="98"/>
      <c r="D41" s="98"/>
      <c r="E41" s="98"/>
      <c r="F41" s="98"/>
      <c r="G41" s="98"/>
    </row>
    <row r="42" spans="1:11" s="29" customFormat="1" ht="15">
      <c r="A42" s="12" t="s">
        <v>11</v>
      </c>
      <c r="B42" s="12"/>
      <c r="C42" s="97" t="str">
        <f>C4</f>
        <v>2000/2001</v>
      </c>
      <c r="D42" s="97" t="str">
        <f>D4</f>
        <v>2001/2002</v>
      </c>
      <c r="E42" s="97" t="str">
        <f>E4</f>
        <v>2002/2003</v>
      </c>
      <c r="F42" s="97" t="str">
        <f>F4</f>
        <v>2003/2004</v>
      </c>
      <c r="G42" s="97" t="str">
        <f>G4</f>
        <v>2004/2005</v>
      </c>
      <c r="H42" s="50"/>
      <c r="I42" s="50"/>
      <c r="J42" s="50"/>
      <c r="K42" s="50"/>
    </row>
    <row r="43" spans="1:11" s="19" customFormat="1" ht="11.25">
      <c r="A43" s="79" t="str">
        <f>A5</f>
        <v>Revenue 1</v>
      </c>
      <c r="B43" s="79"/>
      <c r="C43" s="93">
        <f>C10</f>
        <v>0</v>
      </c>
      <c r="D43" s="93">
        <f>D10</f>
        <v>0</v>
      </c>
      <c r="E43" s="93">
        <f>E10</f>
        <v>20</v>
      </c>
      <c r="F43" s="93">
        <f>F10</f>
        <v>20</v>
      </c>
      <c r="G43" s="93">
        <f>G10</f>
        <v>20</v>
      </c>
      <c r="H43" s="21"/>
      <c r="I43" s="21"/>
      <c r="J43" s="21"/>
      <c r="K43" s="21"/>
    </row>
    <row r="44" spans="1:11" s="19" customFormat="1" ht="11.25">
      <c r="A44" s="79" t="str">
        <f>A12</f>
        <v>Revenue 2</v>
      </c>
      <c r="B44" s="79"/>
      <c r="C44" s="93">
        <f>C17</f>
        <v>0</v>
      </c>
      <c r="D44" s="93">
        <f>D17</f>
        <v>15</v>
      </c>
      <c r="E44" s="93">
        <f>E17</f>
        <v>15</v>
      </c>
      <c r="F44" s="93">
        <f>F17</f>
        <v>15</v>
      </c>
      <c r="G44" s="93">
        <f>G17</f>
        <v>15</v>
      </c>
      <c r="H44" s="21"/>
      <c r="I44" s="21"/>
      <c r="J44" s="21"/>
      <c r="K44" s="21"/>
    </row>
    <row r="45" spans="1:11" s="19" customFormat="1" ht="11.25">
      <c r="A45" s="79" t="str">
        <f>A19</f>
        <v>Revenue 3</v>
      </c>
      <c r="B45" s="79"/>
      <c r="C45" s="93">
        <f>C25</f>
        <v>0</v>
      </c>
      <c r="D45" s="93">
        <f>D25</f>
        <v>5</v>
      </c>
      <c r="E45" s="93">
        <f>E25</f>
        <v>25</v>
      </c>
      <c r="F45" s="93">
        <f>F25</f>
        <v>25</v>
      </c>
      <c r="G45" s="93">
        <f>G25</f>
        <v>25</v>
      </c>
      <c r="H45" s="21"/>
      <c r="I45" s="21"/>
      <c r="J45" s="21"/>
      <c r="K45" s="21"/>
    </row>
    <row r="46" spans="1:11" s="19" customFormat="1" ht="11.25">
      <c r="A46" s="79" t="str">
        <f>A27</f>
        <v>Revenue 4</v>
      </c>
      <c r="B46" s="79"/>
      <c r="C46" s="93">
        <f>C32</f>
        <v>0</v>
      </c>
      <c r="D46" s="93">
        <f>D32</f>
        <v>0</v>
      </c>
      <c r="E46" s="93">
        <f>E32</f>
        <v>130</v>
      </c>
      <c r="F46" s="93">
        <f>F32</f>
        <v>275</v>
      </c>
      <c r="G46" s="93">
        <f>G32</f>
        <v>440</v>
      </c>
      <c r="H46" s="21"/>
      <c r="I46" s="21"/>
      <c r="J46" s="21"/>
      <c r="K46" s="21"/>
    </row>
    <row r="47" spans="1:11" s="19" customFormat="1" ht="11.25">
      <c r="A47" s="79" t="str">
        <f>A34</f>
        <v>Revenue 5</v>
      </c>
      <c r="B47" s="79"/>
      <c r="C47" s="94">
        <f>C40</f>
        <v>0</v>
      </c>
      <c r="D47" s="94">
        <f>D40</f>
        <v>0</v>
      </c>
      <c r="E47" s="94">
        <f>E40</f>
        <v>20</v>
      </c>
      <c r="F47" s="94">
        <f>F40</f>
        <v>20</v>
      </c>
      <c r="G47" s="94">
        <f>G40</f>
        <v>20</v>
      </c>
      <c r="H47" s="21"/>
      <c r="I47" s="21"/>
      <c r="J47" s="21"/>
      <c r="K47" s="21"/>
    </row>
    <row r="48" spans="1:7" ht="12.75">
      <c r="A48" s="77" t="s">
        <v>11</v>
      </c>
      <c r="B48" s="91"/>
      <c r="C48" s="98">
        <f>SUM(C43:C47)</f>
        <v>0</v>
      </c>
      <c r="D48" s="98">
        <f>SUM(D43:D47)</f>
        <v>20</v>
      </c>
      <c r="E48" s="98">
        <f>SUM(E43:E47)</f>
        <v>210</v>
      </c>
      <c r="F48" s="98">
        <f>SUM(F43:F47)</f>
        <v>355</v>
      </c>
      <c r="G48" s="98">
        <f>SUM(G43:G47)</f>
        <v>520</v>
      </c>
    </row>
    <row r="49" ht="18">
      <c r="A49" s="2" t="str">
        <f>A1</f>
        <v>ABC Company Inc</v>
      </c>
    </row>
    <row r="50" ht="12.75">
      <c r="A50" s="75" t="s">
        <v>165</v>
      </c>
    </row>
    <row r="52" spans="1:7" ht="12.75">
      <c r="A52" s="100" t="str">
        <f>A5</f>
        <v>Revenue 1</v>
      </c>
      <c r="B52" s="101" t="s">
        <v>130</v>
      </c>
      <c r="C52" s="91" t="str">
        <f>Assumptions!C36</f>
        <v>2000/2001</v>
      </c>
      <c r="D52" s="91" t="str">
        <f>Assumptions!D36</f>
        <v>2001/2002</v>
      </c>
      <c r="E52" s="91" t="str">
        <f>Assumptions!E36</f>
        <v>2002/2003</v>
      </c>
      <c r="F52" s="91" t="str">
        <f>Assumptions!F36</f>
        <v>2003/2004</v>
      </c>
      <c r="G52" s="91" t="str">
        <f>Assumptions!G36</f>
        <v>2004/2005</v>
      </c>
    </row>
    <row r="53" spans="1:7" s="78" customFormat="1" ht="11.25">
      <c r="A53" s="78" t="str">
        <f>A6</f>
        <v>Item 1</v>
      </c>
      <c r="B53" s="102">
        <f>Assumptions!B56</f>
        <v>0</v>
      </c>
      <c r="C53" s="102">
        <f aca="true" t="shared" si="0" ref="C53:G56">B53+C6</f>
        <v>0</v>
      </c>
      <c r="D53" s="102">
        <f t="shared" si="0"/>
        <v>0</v>
      </c>
      <c r="E53" s="102">
        <f t="shared" si="0"/>
        <v>5</v>
      </c>
      <c r="F53" s="102">
        <f t="shared" si="0"/>
        <v>10</v>
      </c>
      <c r="G53" s="102">
        <f t="shared" si="0"/>
        <v>15</v>
      </c>
    </row>
    <row r="54" spans="1:7" s="78" customFormat="1" ht="11.25">
      <c r="A54" s="78" t="str">
        <f>A7</f>
        <v>Item 2</v>
      </c>
      <c r="B54" s="102">
        <f>Assumptions!B57</f>
        <v>0</v>
      </c>
      <c r="C54" s="102">
        <f t="shared" si="0"/>
        <v>0</v>
      </c>
      <c r="D54" s="102">
        <f t="shared" si="0"/>
        <v>0</v>
      </c>
      <c r="E54" s="102">
        <f t="shared" si="0"/>
        <v>5</v>
      </c>
      <c r="F54" s="102">
        <f t="shared" si="0"/>
        <v>10</v>
      </c>
      <c r="G54" s="102">
        <f t="shared" si="0"/>
        <v>15</v>
      </c>
    </row>
    <row r="55" spans="1:7" s="78" customFormat="1" ht="11.25">
      <c r="A55" s="78" t="str">
        <f>A8</f>
        <v>Item 3</v>
      </c>
      <c r="B55" s="102">
        <f>Assumptions!B58</f>
        <v>0</v>
      </c>
      <c r="C55" s="102">
        <f t="shared" si="0"/>
        <v>0</v>
      </c>
      <c r="D55" s="102">
        <f t="shared" si="0"/>
        <v>0</v>
      </c>
      <c r="E55" s="102">
        <f t="shared" si="0"/>
        <v>5</v>
      </c>
      <c r="F55" s="102">
        <f t="shared" si="0"/>
        <v>10</v>
      </c>
      <c r="G55" s="102">
        <f t="shared" si="0"/>
        <v>15</v>
      </c>
    </row>
    <row r="56" spans="1:7" s="78" customFormat="1" ht="11.25">
      <c r="A56" s="78" t="str">
        <f>A9</f>
        <v>Item 4</v>
      </c>
      <c r="B56" s="94">
        <f>Assumptions!B59</f>
        <v>0</v>
      </c>
      <c r="C56" s="94">
        <f t="shared" si="0"/>
        <v>0</v>
      </c>
      <c r="D56" s="94">
        <f t="shared" si="0"/>
        <v>0</v>
      </c>
      <c r="E56" s="94">
        <f t="shared" si="0"/>
        <v>5</v>
      </c>
      <c r="F56" s="94">
        <f t="shared" si="0"/>
        <v>10</v>
      </c>
      <c r="G56" s="94">
        <f t="shared" si="0"/>
        <v>15</v>
      </c>
    </row>
    <row r="57" spans="1:7" ht="12.75">
      <c r="A57" s="103" t="s">
        <v>11</v>
      </c>
      <c r="B57" s="104">
        <f aca="true" t="shared" si="1" ref="B57:G57">SUM(B53:B56)</f>
        <v>0</v>
      </c>
      <c r="C57" s="104">
        <f t="shared" si="1"/>
        <v>0</v>
      </c>
      <c r="D57" s="104">
        <f t="shared" si="1"/>
        <v>0</v>
      </c>
      <c r="E57" s="104">
        <f t="shared" si="1"/>
        <v>20</v>
      </c>
      <c r="F57" s="104">
        <f t="shared" si="1"/>
        <v>40</v>
      </c>
      <c r="G57" s="104">
        <f t="shared" si="1"/>
        <v>60</v>
      </c>
    </row>
    <row r="58" spans="2:7" ht="12.75">
      <c r="B58" s="104"/>
      <c r="C58" s="104"/>
      <c r="D58" s="104"/>
      <c r="E58" s="104"/>
      <c r="F58" s="104"/>
      <c r="G58" s="104"/>
    </row>
    <row r="59" spans="1:7" ht="12.75">
      <c r="A59" s="100" t="str">
        <f>A12</f>
        <v>Revenue 2</v>
      </c>
      <c r="B59" s="105" t="str">
        <f aca="true" t="shared" si="2" ref="B59:G59">B52</f>
        <v>99/2000</v>
      </c>
      <c r="C59" s="105" t="str">
        <f t="shared" si="2"/>
        <v>2000/2001</v>
      </c>
      <c r="D59" s="105" t="str">
        <f t="shared" si="2"/>
        <v>2001/2002</v>
      </c>
      <c r="E59" s="105" t="str">
        <f t="shared" si="2"/>
        <v>2002/2003</v>
      </c>
      <c r="F59" s="105" t="str">
        <f t="shared" si="2"/>
        <v>2003/2004</v>
      </c>
      <c r="G59" s="105" t="str">
        <f t="shared" si="2"/>
        <v>2004/2005</v>
      </c>
    </row>
    <row r="60" spans="1:7" s="78" customFormat="1" ht="11.25">
      <c r="A60" s="106" t="str">
        <f>A13</f>
        <v>Item 1</v>
      </c>
      <c r="B60" s="102">
        <f>Assumptions!B88</f>
        <v>0</v>
      </c>
      <c r="C60" s="102">
        <f aca="true" t="shared" si="3" ref="C60:G63">B60+C13</f>
        <v>0</v>
      </c>
      <c r="D60" s="102">
        <f t="shared" si="3"/>
        <v>5</v>
      </c>
      <c r="E60" s="102">
        <f t="shared" si="3"/>
        <v>10</v>
      </c>
      <c r="F60" s="102">
        <f t="shared" si="3"/>
        <v>15</v>
      </c>
      <c r="G60" s="102">
        <f t="shared" si="3"/>
        <v>20</v>
      </c>
    </row>
    <row r="61" spans="1:7" s="78" customFormat="1" ht="11.25">
      <c r="A61" s="106" t="str">
        <f>A14</f>
        <v>Item 2</v>
      </c>
      <c r="B61" s="102">
        <f>Assumptions!B89</f>
        <v>0</v>
      </c>
      <c r="C61" s="102">
        <f t="shared" si="3"/>
        <v>0</v>
      </c>
      <c r="D61" s="102">
        <f t="shared" si="3"/>
        <v>5</v>
      </c>
      <c r="E61" s="102">
        <f t="shared" si="3"/>
        <v>10</v>
      </c>
      <c r="F61" s="102">
        <f t="shared" si="3"/>
        <v>15</v>
      </c>
      <c r="G61" s="102">
        <f t="shared" si="3"/>
        <v>20</v>
      </c>
    </row>
    <row r="62" spans="1:7" s="78" customFormat="1" ht="11.25">
      <c r="A62" s="106" t="str">
        <f>A15</f>
        <v>Item 3</v>
      </c>
      <c r="B62" s="102">
        <f>Assumptions!B90</f>
        <v>0</v>
      </c>
      <c r="C62" s="102">
        <f t="shared" si="3"/>
        <v>0</v>
      </c>
      <c r="D62" s="102">
        <f t="shared" si="3"/>
        <v>5</v>
      </c>
      <c r="E62" s="102">
        <f t="shared" si="3"/>
        <v>10</v>
      </c>
      <c r="F62" s="102">
        <f t="shared" si="3"/>
        <v>15</v>
      </c>
      <c r="G62" s="102">
        <f t="shared" si="3"/>
        <v>20</v>
      </c>
    </row>
    <row r="63" spans="1:7" s="78" customFormat="1" ht="11.25">
      <c r="A63" s="106" t="str">
        <f>A16</f>
        <v>Item 4</v>
      </c>
      <c r="B63" s="94">
        <f>Assumptions!B91</f>
        <v>0</v>
      </c>
      <c r="C63" s="94">
        <f t="shared" si="3"/>
        <v>0</v>
      </c>
      <c r="D63" s="94">
        <f t="shared" si="3"/>
        <v>0</v>
      </c>
      <c r="E63" s="94">
        <f t="shared" si="3"/>
        <v>0</v>
      </c>
      <c r="F63" s="94">
        <f t="shared" si="3"/>
        <v>0</v>
      </c>
      <c r="G63" s="94">
        <f t="shared" si="3"/>
        <v>0</v>
      </c>
    </row>
    <row r="64" spans="1:7" ht="12.75">
      <c r="A64" s="103" t="s">
        <v>11</v>
      </c>
      <c r="B64" s="104">
        <f aca="true" t="shared" si="4" ref="B64:G64">SUM(B60:B63)</f>
        <v>0</v>
      </c>
      <c r="C64" s="104">
        <f t="shared" si="4"/>
        <v>0</v>
      </c>
      <c r="D64" s="104">
        <f t="shared" si="4"/>
        <v>15</v>
      </c>
      <c r="E64" s="104">
        <f t="shared" si="4"/>
        <v>30</v>
      </c>
      <c r="F64" s="104">
        <f t="shared" si="4"/>
        <v>45</v>
      </c>
      <c r="G64" s="104">
        <f t="shared" si="4"/>
        <v>60</v>
      </c>
    </row>
    <row r="65" spans="2:7" ht="12.75">
      <c r="B65" s="104"/>
      <c r="C65" s="104"/>
      <c r="D65" s="104"/>
      <c r="E65" s="104"/>
      <c r="F65" s="104"/>
      <c r="G65" s="104"/>
    </row>
    <row r="66" spans="1:7" ht="12.75">
      <c r="A66" s="100" t="str">
        <f>A19</f>
        <v>Revenue 3</v>
      </c>
      <c r="B66" s="105" t="str">
        <f aca="true" t="shared" si="5" ref="B66:G66">B59</f>
        <v>99/2000</v>
      </c>
      <c r="C66" s="105" t="str">
        <f t="shared" si="5"/>
        <v>2000/2001</v>
      </c>
      <c r="D66" s="105" t="str">
        <f t="shared" si="5"/>
        <v>2001/2002</v>
      </c>
      <c r="E66" s="105" t="str">
        <f t="shared" si="5"/>
        <v>2002/2003</v>
      </c>
      <c r="F66" s="105" t="str">
        <f t="shared" si="5"/>
        <v>2003/2004</v>
      </c>
      <c r="G66" s="105" t="str">
        <f t="shared" si="5"/>
        <v>2004/2005</v>
      </c>
    </row>
    <row r="67" spans="1:7" s="78" customFormat="1" ht="11.25">
      <c r="A67" s="78" t="str">
        <f>A20</f>
        <v>Item 1</v>
      </c>
      <c r="B67" s="102">
        <f>Assumptions!B121</f>
        <v>0</v>
      </c>
      <c r="C67" s="102">
        <f aca="true" t="shared" si="6" ref="C67:G69">B67+C20</f>
        <v>0</v>
      </c>
      <c r="D67" s="102">
        <f t="shared" si="6"/>
        <v>5</v>
      </c>
      <c r="E67" s="102">
        <f t="shared" si="6"/>
        <v>10</v>
      </c>
      <c r="F67" s="102">
        <f t="shared" si="6"/>
        <v>15</v>
      </c>
      <c r="G67" s="102">
        <f t="shared" si="6"/>
        <v>20</v>
      </c>
    </row>
    <row r="68" spans="1:7" s="78" customFormat="1" ht="11.25">
      <c r="A68" s="78" t="str">
        <f>A21</f>
        <v>Item 2</v>
      </c>
      <c r="B68" s="102">
        <f>Assumptions!B122</f>
        <v>0</v>
      </c>
      <c r="C68" s="102">
        <f t="shared" si="6"/>
        <v>0</v>
      </c>
      <c r="D68" s="102">
        <f t="shared" si="6"/>
        <v>0</v>
      </c>
      <c r="E68" s="102">
        <f t="shared" si="6"/>
        <v>5</v>
      </c>
      <c r="F68" s="102">
        <f t="shared" si="6"/>
        <v>10</v>
      </c>
      <c r="G68" s="102">
        <f t="shared" si="6"/>
        <v>15</v>
      </c>
    </row>
    <row r="69" spans="1:7" s="78" customFormat="1" ht="11.25">
      <c r="A69" s="78" t="str">
        <f>A22</f>
        <v>Item 3</v>
      </c>
      <c r="B69" s="102">
        <f>Assumptions!B123</f>
        <v>0</v>
      </c>
      <c r="C69" s="102">
        <f t="shared" si="6"/>
        <v>0</v>
      </c>
      <c r="D69" s="102">
        <f t="shared" si="6"/>
        <v>0</v>
      </c>
      <c r="E69" s="102">
        <f t="shared" si="6"/>
        <v>5</v>
      </c>
      <c r="F69" s="102">
        <f t="shared" si="6"/>
        <v>10</v>
      </c>
      <c r="G69" s="102">
        <f t="shared" si="6"/>
        <v>15</v>
      </c>
    </row>
    <row r="70" spans="1:7" s="78" customFormat="1" ht="11.25">
      <c r="A70" s="78" t="str">
        <f>A24</f>
        <v>Item 5</v>
      </c>
      <c r="B70" s="94">
        <f>Assumptions!B124</f>
        <v>0</v>
      </c>
      <c r="C70" s="94">
        <f>B70+C24</f>
        <v>0</v>
      </c>
      <c r="D70" s="94">
        <f>C70+D24</f>
        <v>0</v>
      </c>
      <c r="E70" s="94">
        <f>D70+E24</f>
        <v>5</v>
      </c>
      <c r="F70" s="94">
        <f>E70+F24</f>
        <v>10</v>
      </c>
      <c r="G70" s="94">
        <f>F70+G24</f>
        <v>15</v>
      </c>
    </row>
    <row r="71" spans="1:7" ht="12.75">
      <c r="A71" s="103" t="s">
        <v>11</v>
      </c>
      <c r="B71" s="104">
        <f aca="true" t="shared" si="7" ref="B71:G71">SUM(B67:B70)</f>
        <v>0</v>
      </c>
      <c r="C71" s="104">
        <f t="shared" si="7"/>
        <v>0</v>
      </c>
      <c r="D71" s="104">
        <f t="shared" si="7"/>
        <v>5</v>
      </c>
      <c r="E71" s="104">
        <f t="shared" si="7"/>
        <v>25</v>
      </c>
      <c r="F71" s="104">
        <f t="shared" si="7"/>
        <v>45</v>
      </c>
      <c r="G71" s="104">
        <f t="shared" si="7"/>
        <v>65</v>
      </c>
    </row>
    <row r="72" spans="2:7" ht="12.75">
      <c r="B72" s="104"/>
      <c r="C72" s="104"/>
      <c r="D72" s="104"/>
      <c r="E72" s="104"/>
      <c r="F72" s="104"/>
      <c r="G72" s="104"/>
    </row>
    <row r="73" spans="1:7" ht="12.75">
      <c r="A73" s="100" t="str">
        <f>A27</f>
        <v>Revenue 4</v>
      </c>
      <c r="B73" s="107" t="str">
        <f aca="true" t="shared" si="8" ref="B73:G73">B66</f>
        <v>99/2000</v>
      </c>
      <c r="C73" s="107" t="str">
        <f t="shared" si="8"/>
        <v>2000/2001</v>
      </c>
      <c r="D73" s="107" t="str">
        <f t="shared" si="8"/>
        <v>2001/2002</v>
      </c>
      <c r="E73" s="107" t="str">
        <f t="shared" si="8"/>
        <v>2002/2003</v>
      </c>
      <c r="F73" s="107" t="str">
        <f t="shared" si="8"/>
        <v>2003/2004</v>
      </c>
      <c r="G73" s="107" t="str">
        <f t="shared" si="8"/>
        <v>2004/2005</v>
      </c>
    </row>
    <row r="74" spans="1:7" s="78" customFormat="1" ht="11.25">
      <c r="A74" s="78" t="str">
        <f>A28</f>
        <v>Item 1</v>
      </c>
      <c r="B74" s="102">
        <v>0</v>
      </c>
      <c r="C74" s="93">
        <f aca="true" t="shared" si="9" ref="C74:G77">B74+C28</f>
        <v>0</v>
      </c>
      <c r="D74" s="93">
        <f t="shared" si="9"/>
        <v>0</v>
      </c>
      <c r="E74" s="93">
        <f t="shared" si="9"/>
        <v>100</v>
      </c>
      <c r="F74" s="93">
        <f t="shared" si="9"/>
        <v>300</v>
      </c>
      <c r="G74" s="93">
        <f t="shared" si="9"/>
        <v>600</v>
      </c>
    </row>
    <row r="75" spans="1:7" s="78" customFormat="1" ht="11.25">
      <c r="A75" s="78" t="str">
        <f>A29</f>
        <v>Item 2</v>
      </c>
      <c r="B75" s="102">
        <v>0</v>
      </c>
      <c r="C75" s="93">
        <f t="shared" si="9"/>
        <v>0</v>
      </c>
      <c r="D75" s="93">
        <f t="shared" si="9"/>
        <v>0</v>
      </c>
      <c r="E75" s="93">
        <f t="shared" si="9"/>
        <v>20</v>
      </c>
      <c r="F75" s="93">
        <f t="shared" si="9"/>
        <v>50</v>
      </c>
      <c r="G75" s="93">
        <f t="shared" si="9"/>
        <v>90</v>
      </c>
    </row>
    <row r="76" spans="1:7" s="78" customFormat="1" ht="11.25">
      <c r="A76" s="78" t="str">
        <f>A30</f>
        <v>Item 3</v>
      </c>
      <c r="B76" s="102">
        <v>0</v>
      </c>
      <c r="C76" s="93">
        <f t="shared" si="9"/>
        <v>0</v>
      </c>
      <c r="D76" s="93">
        <f t="shared" si="9"/>
        <v>0</v>
      </c>
      <c r="E76" s="93">
        <f t="shared" si="9"/>
        <v>5</v>
      </c>
      <c r="F76" s="93">
        <f t="shared" si="9"/>
        <v>30</v>
      </c>
      <c r="G76" s="93">
        <f t="shared" si="9"/>
        <v>80</v>
      </c>
    </row>
    <row r="77" spans="1:7" s="78" customFormat="1" ht="11.25">
      <c r="A77" s="78" t="str">
        <f>A31</f>
        <v>Item 4</v>
      </c>
      <c r="B77" s="94">
        <f>Assumptions!B162</f>
        <v>0</v>
      </c>
      <c r="C77" s="94">
        <f t="shared" si="9"/>
        <v>0</v>
      </c>
      <c r="D77" s="94">
        <f t="shared" si="9"/>
        <v>0</v>
      </c>
      <c r="E77" s="94">
        <f t="shared" si="9"/>
        <v>5</v>
      </c>
      <c r="F77" s="94">
        <f t="shared" si="9"/>
        <v>25</v>
      </c>
      <c r="G77" s="94">
        <f t="shared" si="9"/>
        <v>75</v>
      </c>
    </row>
    <row r="78" spans="1:7" ht="12.75">
      <c r="A78" s="103" t="s">
        <v>11</v>
      </c>
      <c r="B78" s="104">
        <f aca="true" t="shared" si="10" ref="B78:G78">SUM(B74:B77)</f>
        <v>0</v>
      </c>
      <c r="C78" s="104">
        <f t="shared" si="10"/>
        <v>0</v>
      </c>
      <c r="D78" s="104">
        <f t="shared" si="10"/>
        <v>0</v>
      </c>
      <c r="E78" s="104">
        <f t="shared" si="10"/>
        <v>130</v>
      </c>
      <c r="F78" s="104">
        <f t="shared" si="10"/>
        <v>405</v>
      </c>
      <c r="G78" s="104">
        <f t="shared" si="10"/>
        <v>845</v>
      </c>
    </row>
    <row r="79" spans="2:7" ht="12.75">
      <c r="B79" s="104"/>
      <c r="C79" s="104"/>
      <c r="D79" s="104"/>
      <c r="E79" s="104"/>
      <c r="F79" s="104"/>
      <c r="G79" s="104"/>
    </row>
    <row r="80" spans="1:7" ht="12.75">
      <c r="A80" s="100" t="str">
        <f aca="true" t="shared" si="11" ref="A80:A85">A34</f>
        <v>Revenue 5</v>
      </c>
      <c r="B80" s="105" t="str">
        <f aca="true" t="shared" si="12" ref="B80:G80">B73</f>
        <v>99/2000</v>
      </c>
      <c r="C80" s="105" t="str">
        <f t="shared" si="12"/>
        <v>2000/2001</v>
      </c>
      <c r="D80" s="105" t="str">
        <f t="shared" si="12"/>
        <v>2001/2002</v>
      </c>
      <c r="E80" s="105" t="str">
        <f t="shared" si="12"/>
        <v>2002/2003</v>
      </c>
      <c r="F80" s="105" t="str">
        <f t="shared" si="12"/>
        <v>2003/2004</v>
      </c>
      <c r="G80" s="105" t="str">
        <f t="shared" si="12"/>
        <v>2004/2005</v>
      </c>
    </row>
    <row r="81" spans="1:7" s="78" customFormat="1" ht="11.25">
      <c r="A81" s="78" t="str">
        <f t="shared" si="11"/>
        <v>Item 1</v>
      </c>
      <c r="B81" s="102"/>
      <c r="C81" s="93">
        <f aca="true" t="shared" si="13" ref="C81:G85">B81+C35</f>
        <v>0</v>
      </c>
      <c r="D81" s="93">
        <f t="shared" si="13"/>
        <v>0</v>
      </c>
      <c r="E81" s="93">
        <f t="shared" si="13"/>
        <v>5</v>
      </c>
      <c r="F81" s="93">
        <f t="shared" si="13"/>
        <v>10</v>
      </c>
      <c r="G81" s="93">
        <f t="shared" si="13"/>
        <v>15</v>
      </c>
    </row>
    <row r="82" spans="1:7" s="78" customFormat="1" ht="11.25">
      <c r="A82" s="78" t="str">
        <f t="shared" si="11"/>
        <v>Item 2</v>
      </c>
      <c r="B82" s="102"/>
      <c r="C82" s="93">
        <f t="shared" si="13"/>
        <v>0</v>
      </c>
      <c r="D82" s="93">
        <f t="shared" si="13"/>
        <v>0</v>
      </c>
      <c r="E82" s="93">
        <f t="shared" si="13"/>
        <v>5</v>
      </c>
      <c r="F82" s="93">
        <f t="shared" si="13"/>
        <v>10</v>
      </c>
      <c r="G82" s="93">
        <f t="shared" si="13"/>
        <v>15</v>
      </c>
    </row>
    <row r="83" spans="1:7" s="78" customFormat="1" ht="11.25">
      <c r="A83" s="78" t="str">
        <f t="shared" si="11"/>
        <v>Item 3</v>
      </c>
      <c r="B83" s="102"/>
      <c r="C83" s="93">
        <f t="shared" si="13"/>
        <v>0</v>
      </c>
      <c r="D83" s="93">
        <f t="shared" si="13"/>
        <v>0</v>
      </c>
      <c r="E83" s="93">
        <f t="shared" si="13"/>
        <v>5</v>
      </c>
      <c r="F83" s="93">
        <f t="shared" si="13"/>
        <v>10</v>
      </c>
      <c r="G83" s="93">
        <f t="shared" si="13"/>
        <v>15</v>
      </c>
    </row>
    <row r="84" spans="1:7" s="78" customFormat="1" ht="11.25">
      <c r="A84" s="78" t="str">
        <f t="shared" si="11"/>
        <v>Item 4</v>
      </c>
      <c r="B84" s="102"/>
      <c r="C84" s="93">
        <f t="shared" si="13"/>
        <v>0</v>
      </c>
      <c r="D84" s="93">
        <f t="shared" si="13"/>
        <v>0</v>
      </c>
      <c r="E84" s="93">
        <f t="shared" si="13"/>
        <v>5</v>
      </c>
      <c r="F84" s="93">
        <f t="shared" si="13"/>
        <v>10</v>
      </c>
      <c r="G84" s="93">
        <f t="shared" si="13"/>
        <v>15</v>
      </c>
    </row>
    <row r="85" spans="1:7" s="78" customFormat="1" ht="11.25">
      <c r="A85" s="78" t="str">
        <f t="shared" si="11"/>
        <v>Item 5</v>
      </c>
      <c r="B85" s="94"/>
      <c r="C85" s="94">
        <f t="shared" si="13"/>
        <v>0</v>
      </c>
      <c r="D85" s="94">
        <f t="shared" si="13"/>
        <v>0</v>
      </c>
      <c r="E85" s="94">
        <f t="shared" si="13"/>
        <v>0</v>
      </c>
      <c r="F85" s="94">
        <f t="shared" si="13"/>
        <v>0</v>
      </c>
      <c r="G85" s="94">
        <f t="shared" si="13"/>
        <v>0</v>
      </c>
    </row>
    <row r="86" spans="1:7" ht="12.75">
      <c r="A86" s="103" t="s">
        <v>11</v>
      </c>
      <c r="B86" s="104">
        <f aca="true" t="shared" si="14" ref="B86:G86">SUM(B81:B85)</f>
        <v>0</v>
      </c>
      <c r="C86" s="104">
        <f t="shared" si="14"/>
        <v>0</v>
      </c>
      <c r="D86" s="104">
        <f t="shared" si="14"/>
        <v>0</v>
      </c>
      <c r="E86" s="104">
        <f t="shared" si="14"/>
        <v>20</v>
      </c>
      <c r="F86" s="104">
        <f t="shared" si="14"/>
        <v>40</v>
      </c>
      <c r="G86" s="104">
        <f t="shared" si="14"/>
        <v>60</v>
      </c>
    </row>
    <row r="87" spans="2:7" ht="12.75">
      <c r="B87" s="104"/>
      <c r="C87" s="104"/>
      <c r="D87" s="104"/>
      <c r="E87" s="104"/>
      <c r="F87" s="104"/>
      <c r="G87" s="104"/>
    </row>
    <row r="88" spans="1:7" ht="12.75">
      <c r="A88" s="100" t="s">
        <v>136</v>
      </c>
      <c r="B88" s="108" t="s">
        <v>1</v>
      </c>
      <c r="C88" s="109" t="str">
        <f>C4</f>
        <v>2000/2001</v>
      </c>
      <c r="D88" s="109" t="str">
        <f>D4</f>
        <v>2001/2002</v>
      </c>
      <c r="E88" s="109" t="str">
        <f>E4</f>
        <v>2002/2003</v>
      </c>
      <c r="F88" s="109" t="str">
        <f>F4</f>
        <v>2003/2004</v>
      </c>
      <c r="G88" s="109" t="str">
        <f>G4</f>
        <v>2004/2005</v>
      </c>
    </row>
    <row r="89" spans="1:7" s="78" customFormat="1" ht="11.25">
      <c r="A89" s="78" t="str">
        <f>A52</f>
        <v>Revenue 1</v>
      </c>
      <c r="B89" s="102">
        <f aca="true" t="shared" si="15" ref="B89:G89">B57</f>
        <v>0</v>
      </c>
      <c r="C89" s="102">
        <f t="shared" si="15"/>
        <v>0</v>
      </c>
      <c r="D89" s="102">
        <f t="shared" si="15"/>
        <v>0</v>
      </c>
      <c r="E89" s="102">
        <f t="shared" si="15"/>
        <v>20</v>
      </c>
      <c r="F89" s="102">
        <f t="shared" si="15"/>
        <v>40</v>
      </c>
      <c r="G89" s="102">
        <f t="shared" si="15"/>
        <v>60</v>
      </c>
    </row>
    <row r="90" spans="1:7" s="78" customFormat="1" ht="11.25">
      <c r="A90" s="78" t="str">
        <f>A59</f>
        <v>Revenue 2</v>
      </c>
      <c r="B90" s="102">
        <f aca="true" t="shared" si="16" ref="B90:G90">B64</f>
        <v>0</v>
      </c>
      <c r="C90" s="102">
        <f t="shared" si="16"/>
        <v>0</v>
      </c>
      <c r="D90" s="102">
        <f t="shared" si="16"/>
        <v>15</v>
      </c>
      <c r="E90" s="102">
        <f t="shared" si="16"/>
        <v>30</v>
      </c>
      <c r="F90" s="102">
        <f t="shared" si="16"/>
        <v>45</v>
      </c>
      <c r="G90" s="102">
        <f t="shared" si="16"/>
        <v>60</v>
      </c>
    </row>
    <row r="91" spans="1:7" s="78" customFormat="1" ht="11.25">
      <c r="A91" s="78" t="str">
        <f>A66</f>
        <v>Revenue 3</v>
      </c>
      <c r="B91" s="102">
        <f aca="true" t="shared" si="17" ref="B91:G91">B71</f>
        <v>0</v>
      </c>
      <c r="C91" s="102">
        <f t="shared" si="17"/>
        <v>0</v>
      </c>
      <c r="D91" s="102">
        <f t="shared" si="17"/>
        <v>5</v>
      </c>
      <c r="E91" s="102">
        <f t="shared" si="17"/>
        <v>25</v>
      </c>
      <c r="F91" s="102">
        <f t="shared" si="17"/>
        <v>45</v>
      </c>
      <c r="G91" s="102">
        <f t="shared" si="17"/>
        <v>65</v>
      </c>
    </row>
    <row r="92" spans="1:7" s="78" customFormat="1" ht="11.25">
      <c r="A92" s="78" t="str">
        <f>A73</f>
        <v>Revenue 4</v>
      </c>
      <c r="B92" s="102">
        <f aca="true" t="shared" si="18" ref="B92:G92">B78</f>
        <v>0</v>
      </c>
      <c r="C92" s="102">
        <f t="shared" si="18"/>
        <v>0</v>
      </c>
      <c r="D92" s="102">
        <f t="shared" si="18"/>
        <v>0</v>
      </c>
      <c r="E92" s="102">
        <f t="shared" si="18"/>
        <v>130</v>
      </c>
      <c r="F92" s="102">
        <f t="shared" si="18"/>
        <v>405</v>
      </c>
      <c r="G92" s="102">
        <f t="shared" si="18"/>
        <v>845</v>
      </c>
    </row>
    <row r="93" spans="1:7" s="78" customFormat="1" ht="11.25">
      <c r="A93" s="78" t="str">
        <f>A80</f>
        <v>Revenue 5</v>
      </c>
      <c r="B93" s="94">
        <f aca="true" t="shared" si="19" ref="B93:G93">B86</f>
        <v>0</v>
      </c>
      <c r="C93" s="94">
        <f t="shared" si="19"/>
        <v>0</v>
      </c>
      <c r="D93" s="94">
        <f t="shared" si="19"/>
        <v>0</v>
      </c>
      <c r="E93" s="94">
        <f t="shared" si="19"/>
        <v>20</v>
      </c>
      <c r="F93" s="94">
        <f t="shared" si="19"/>
        <v>40</v>
      </c>
      <c r="G93" s="94">
        <f t="shared" si="19"/>
        <v>60</v>
      </c>
    </row>
    <row r="94" spans="1:7" ht="12.75">
      <c r="A94" s="103" t="s">
        <v>11</v>
      </c>
      <c r="B94" s="98">
        <f aca="true" t="shared" si="20" ref="B94:G94">SUM(B89:B93)</f>
        <v>0</v>
      </c>
      <c r="C94" s="98">
        <f t="shared" si="20"/>
        <v>0</v>
      </c>
      <c r="D94" s="98">
        <f t="shared" si="20"/>
        <v>20</v>
      </c>
      <c r="E94" s="98">
        <f t="shared" si="20"/>
        <v>225</v>
      </c>
      <c r="F94" s="98">
        <f t="shared" si="20"/>
        <v>575</v>
      </c>
      <c r="G94" s="98">
        <f t="shared" si="20"/>
        <v>1090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r:id="rId2"/>
  <headerFooter alignWithMargins="0">
    <oddFooter>&amp;CConfidential&amp;R&amp;"Times New Roman,Bold"Market forecast: Page &amp;P of &amp;N</oddFooter>
  </headerFooter>
  <rowBreaks count="1" manualBreakCount="1">
    <brk id="4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O98"/>
  <sheetViews>
    <sheetView showGridLines="0" zoomScalePageLayoutView="0" workbookViewId="0" topLeftCell="A1">
      <selection activeCell="A2" sqref="A2"/>
    </sheetView>
  </sheetViews>
  <sheetFormatPr defaultColWidth="8.83203125" defaultRowHeight="12.75"/>
  <cols>
    <col min="1" max="1" width="21.83203125" style="8" customWidth="1"/>
    <col min="2" max="2" width="3.83203125" style="8" customWidth="1"/>
    <col min="3" max="3" width="11.33203125" style="222" customWidth="1"/>
    <col min="4" max="4" width="11.33203125" style="34" customWidth="1"/>
    <col min="5" max="5" width="11.33203125" style="8" customWidth="1"/>
    <col min="6" max="6" width="12.66015625" style="8" customWidth="1"/>
    <col min="7" max="7" width="14.5" style="8" customWidth="1"/>
    <col min="8" max="8" width="15" style="8" customWidth="1"/>
    <col min="9" max="16" width="11.83203125" style="8" customWidth="1"/>
    <col min="17" max="18" width="9.83203125" style="8" customWidth="1"/>
    <col min="19" max="24" width="11.83203125" style="8" customWidth="1"/>
    <col min="25" max="16384" width="8.83203125" style="8" customWidth="1"/>
  </cols>
  <sheetData>
    <row r="1" spans="1:15" s="14" customFormat="1" ht="18">
      <c r="A1" s="6" t="str">
        <f>Assumptions!A1</f>
        <v>ABC Company Inc</v>
      </c>
      <c r="B1" s="13"/>
      <c r="D1" s="15"/>
      <c r="G1" s="16"/>
      <c r="H1" s="16"/>
      <c r="I1" s="16"/>
      <c r="J1" s="16"/>
      <c r="K1" s="16"/>
      <c r="L1" s="16"/>
      <c r="M1" s="16"/>
      <c r="N1" s="16"/>
      <c r="O1" s="16"/>
    </row>
    <row r="2" spans="1:15" s="14" customFormat="1" ht="15.75">
      <c r="A2" s="7" t="s">
        <v>198</v>
      </c>
      <c r="B2" s="13"/>
      <c r="D2" s="15"/>
      <c r="G2" s="16"/>
      <c r="H2" s="16"/>
      <c r="I2" s="16"/>
      <c r="J2" s="16"/>
      <c r="K2" s="16"/>
      <c r="L2" s="16"/>
      <c r="M2" s="16"/>
      <c r="N2" s="16"/>
      <c r="O2" s="16"/>
    </row>
    <row r="3" spans="1:15" s="19" customFormat="1" ht="11.25">
      <c r="A3" s="17"/>
      <c r="B3" s="18"/>
      <c r="D3" s="20"/>
      <c r="G3" s="21"/>
      <c r="H3" s="21"/>
      <c r="I3" s="21"/>
      <c r="J3" s="21"/>
      <c r="K3" s="21"/>
      <c r="L3" s="21"/>
      <c r="M3" s="21"/>
      <c r="N3" s="21"/>
      <c r="O3" s="21"/>
    </row>
    <row r="4" spans="1:15" s="273" customFormat="1" ht="12.75">
      <c r="A4" s="228" t="s">
        <v>192</v>
      </c>
      <c r="B4" s="274"/>
      <c r="C4" s="229"/>
      <c r="D4" s="229" t="str">
        <f>D29</f>
        <v>2000/2001</v>
      </c>
      <c r="E4" s="229" t="str">
        <f>E29</f>
        <v>2001/2002</v>
      </c>
      <c r="F4" s="229" t="str">
        <f>F29</f>
        <v>2002/2003</v>
      </c>
      <c r="G4" s="229" t="str">
        <f>G29</f>
        <v>2003/2004</v>
      </c>
      <c r="H4" s="229" t="str">
        <f>H29</f>
        <v>2004/2005</v>
      </c>
      <c r="I4" s="272"/>
      <c r="J4" s="272"/>
      <c r="K4" s="272"/>
      <c r="L4" s="272"/>
      <c r="M4" s="272"/>
      <c r="N4" s="272"/>
      <c r="O4" s="272"/>
    </row>
    <row r="5" spans="1:15" s="14" customFormat="1" ht="12.75">
      <c r="A5" s="25" t="s">
        <v>167</v>
      </c>
      <c r="B5" s="224"/>
      <c r="C5" s="68"/>
      <c r="D5" s="68">
        <f>'Financial Forecast'!C27</f>
        <v>0</v>
      </c>
      <c r="E5" s="68">
        <f>'Financial Forecast'!D27</f>
        <v>75</v>
      </c>
      <c r="F5" s="68">
        <f>'Financial Forecast'!E27</f>
        <v>1175</v>
      </c>
      <c r="G5" s="68">
        <f>'Financial Forecast'!F27</f>
        <v>2050</v>
      </c>
      <c r="H5" s="68">
        <f>'Financial Forecast'!G27</f>
        <v>3025</v>
      </c>
      <c r="I5" s="16"/>
      <c r="J5" s="16"/>
      <c r="K5" s="16"/>
      <c r="L5" s="16"/>
      <c r="M5" s="16"/>
      <c r="N5" s="16"/>
      <c r="O5" s="16"/>
    </row>
    <row r="6" spans="1:15" s="14" customFormat="1" ht="12.75">
      <c r="A6" s="25"/>
      <c r="B6" s="224"/>
      <c r="C6" s="68"/>
      <c r="D6" s="68"/>
      <c r="E6" s="68"/>
      <c r="F6" s="68"/>
      <c r="G6" s="68"/>
      <c r="H6" s="68"/>
      <c r="I6" s="16"/>
      <c r="J6" s="16"/>
      <c r="K6" s="16"/>
      <c r="L6" s="16"/>
      <c r="M6" s="16"/>
      <c r="N6" s="16"/>
      <c r="O6" s="16"/>
    </row>
    <row r="7" spans="1:15" s="14" customFormat="1" ht="12.75">
      <c r="A7" s="25" t="s">
        <v>168</v>
      </c>
      <c r="B7" s="224"/>
      <c r="C7" s="68"/>
      <c r="D7" s="68"/>
      <c r="E7" s="68"/>
      <c r="F7" s="68"/>
      <c r="G7" s="68"/>
      <c r="H7" s="68"/>
      <c r="I7" s="16"/>
      <c r="J7" s="16"/>
      <c r="K7" s="16"/>
      <c r="L7" s="16"/>
      <c r="M7" s="16"/>
      <c r="N7" s="16"/>
      <c r="O7" s="16"/>
    </row>
    <row r="8" spans="1:15" s="19" customFormat="1" ht="12.75">
      <c r="A8" s="33" t="str">
        <f>'Financial Forecast'!A22</f>
        <v>Revenue 1</v>
      </c>
      <c r="B8" s="225"/>
      <c r="C8" s="68"/>
      <c r="D8" s="68">
        <f>'Financial Forecast'!C71</f>
        <v>0</v>
      </c>
      <c r="E8" s="68">
        <f>'Financial Forecast'!D71</f>
        <v>0</v>
      </c>
      <c r="F8" s="68">
        <f>'Financial Forecast'!E71</f>
        <v>80</v>
      </c>
      <c r="G8" s="68">
        <f>'Financial Forecast'!F71</f>
        <v>160</v>
      </c>
      <c r="H8" s="68">
        <f>'Financial Forecast'!G71</f>
        <v>240</v>
      </c>
      <c r="I8" s="21"/>
      <c r="J8" s="21"/>
      <c r="K8" s="21"/>
      <c r="L8" s="21"/>
      <c r="M8" s="21"/>
      <c r="N8" s="21"/>
      <c r="O8" s="21"/>
    </row>
    <row r="9" spans="1:15" s="19" customFormat="1" ht="12.75">
      <c r="A9" s="33" t="str">
        <f>'Financial Forecast'!A23</f>
        <v>Revenue 2</v>
      </c>
      <c r="B9" s="225"/>
      <c r="C9" s="68"/>
      <c r="D9" s="68">
        <f>'Financial Forecast'!C72</f>
        <v>0</v>
      </c>
      <c r="E9" s="68">
        <f>'Financial Forecast'!D72</f>
        <v>45</v>
      </c>
      <c r="F9" s="68">
        <f>'Financial Forecast'!E72</f>
        <v>90</v>
      </c>
      <c r="G9" s="68">
        <f>'Financial Forecast'!F72</f>
        <v>135</v>
      </c>
      <c r="H9" s="68">
        <f>'Financial Forecast'!G72</f>
        <v>180</v>
      </c>
      <c r="I9" s="21"/>
      <c r="J9" s="21"/>
      <c r="K9" s="21"/>
      <c r="L9" s="21"/>
      <c r="M9" s="21"/>
      <c r="N9" s="21"/>
      <c r="O9" s="21"/>
    </row>
    <row r="10" spans="1:15" s="19" customFormat="1" ht="12.75">
      <c r="A10" s="33" t="str">
        <f>'Financial Forecast'!A24</f>
        <v>Revenue 3</v>
      </c>
      <c r="B10" s="225"/>
      <c r="C10" s="68"/>
      <c r="D10" s="68">
        <f>'Financial Forecast'!C73</f>
        <v>0</v>
      </c>
      <c r="E10" s="68">
        <f>'Financial Forecast'!D73</f>
        <v>20</v>
      </c>
      <c r="F10" s="68">
        <f>'Financial Forecast'!E73</f>
        <v>190</v>
      </c>
      <c r="G10" s="68">
        <f>'Financial Forecast'!F73</f>
        <v>190</v>
      </c>
      <c r="H10" s="68">
        <f>'Financial Forecast'!G73</f>
        <v>190</v>
      </c>
      <c r="I10" s="21"/>
      <c r="J10" s="21"/>
      <c r="K10" s="21"/>
      <c r="L10" s="21"/>
      <c r="M10" s="21"/>
      <c r="N10" s="21"/>
      <c r="O10" s="21"/>
    </row>
    <row r="11" spans="1:15" s="19" customFormat="1" ht="12.75">
      <c r="A11" s="33" t="str">
        <f>'Financial Forecast'!A25</f>
        <v>Revenue 4</v>
      </c>
      <c r="B11" s="225"/>
      <c r="C11" s="68"/>
      <c r="D11" s="68">
        <f>'Financial Forecast'!C74</f>
        <v>0</v>
      </c>
      <c r="E11" s="68">
        <f>'Financial Forecast'!D74</f>
        <v>0</v>
      </c>
      <c r="F11" s="68">
        <f>'Financial Forecast'!E74</f>
        <v>215</v>
      </c>
      <c r="G11" s="68">
        <f>'Financial Forecast'!F74</f>
        <v>437.5</v>
      </c>
      <c r="H11" s="68">
        <f>'Financial Forecast'!G74</f>
        <v>670</v>
      </c>
      <c r="I11" s="21"/>
      <c r="J11" s="21"/>
      <c r="K11" s="21"/>
      <c r="L11" s="21"/>
      <c r="M11" s="21"/>
      <c r="N11" s="21"/>
      <c r="O11" s="21"/>
    </row>
    <row r="12" spans="1:15" s="19" customFormat="1" ht="12.75">
      <c r="A12" s="33" t="str">
        <f>'Financial Forecast'!A26</f>
        <v>Revenue 5</v>
      </c>
      <c r="B12" s="225"/>
      <c r="C12" s="68"/>
      <c r="D12" s="226">
        <f>'Financial Forecast'!C75</f>
        <v>0</v>
      </c>
      <c r="E12" s="226">
        <f>'Financial Forecast'!D75</f>
        <v>0</v>
      </c>
      <c r="F12" s="226">
        <f>'Financial Forecast'!E75</f>
        <v>65</v>
      </c>
      <c r="G12" s="226">
        <f>'Financial Forecast'!F75</f>
        <v>65</v>
      </c>
      <c r="H12" s="226">
        <f>'Financial Forecast'!G75</f>
        <v>65</v>
      </c>
      <c r="I12" s="21"/>
      <c r="J12" s="21"/>
      <c r="K12" s="21"/>
      <c r="L12" s="21"/>
      <c r="M12" s="21"/>
      <c r="N12" s="21"/>
      <c r="O12" s="21"/>
    </row>
    <row r="13" spans="1:15" s="14" customFormat="1" ht="12.75">
      <c r="A13" s="25" t="s">
        <v>182</v>
      </c>
      <c r="B13" s="225"/>
      <c r="C13" s="227"/>
      <c r="D13" s="227">
        <f>'Financial Forecast'!C76</f>
        <v>0</v>
      </c>
      <c r="E13" s="227">
        <f>'Financial Forecast'!D76</f>
        <v>65</v>
      </c>
      <c r="F13" s="227">
        <f>'Financial Forecast'!E76</f>
        <v>640</v>
      </c>
      <c r="G13" s="227">
        <f>'Financial Forecast'!F76</f>
        <v>987.5</v>
      </c>
      <c r="H13" s="227">
        <f>'Financial Forecast'!G76</f>
        <v>1345</v>
      </c>
      <c r="I13" s="16"/>
      <c r="J13" s="16"/>
      <c r="K13" s="16"/>
      <c r="L13" s="16"/>
      <c r="M13" s="16"/>
      <c r="N13" s="16"/>
      <c r="O13" s="16"/>
    </row>
    <row r="14" spans="1:15" s="19" customFormat="1" ht="12.75">
      <c r="A14" s="33" t="s">
        <v>63</v>
      </c>
      <c r="B14" s="32"/>
      <c r="C14" s="68"/>
      <c r="D14" s="226">
        <f>'Financial Forecast'!C80</f>
        <v>0</v>
      </c>
      <c r="E14" s="226">
        <f>'Financial Forecast'!D80</f>
        <v>0</v>
      </c>
      <c r="F14" s="226">
        <f>'Financial Forecast'!E80</f>
        <v>0</v>
      </c>
      <c r="G14" s="226">
        <f>'Financial Forecast'!F80</f>
        <v>0</v>
      </c>
      <c r="H14" s="226">
        <f>'Financial Forecast'!G80</f>
        <v>0</v>
      </c>
      <c r="I14" s="21"/>
      <c r="J14" s="21"/>
      <c r="K14" s="21"/>
      <c r="L14" s="21"/>
      <c r="M14" s="21"/>
      <c r="N14" s="21"/>
      <c r="O14" s="21"/>
    </row>
    <row r="15" spans="1:15" s="29" customFormat="1" ht="12.75">
      <c r="A15" s="25" t="s">
        <v>22</v>
      </c>
      <c r="B15" s="56"/>
      <c r="C15" s="227"/>
      <c r="D15" s="227">
        <f>'Financial Forecast'!C82</f>
        <v>0</v>
      </c>
      <c r="E15" s="227">
        <f>SUM(E13:E14)</f>
        <v>65</v>
      </c>
      <c r="F15" s="227">
        <f>SUM(F13:F14)</f>
        <v>640</v>
      </c>
      <c r="G15" s="227">
        <f>SUM(G13:G14)</f>
        <v>987.5</v>
      </c>
      <c r="H15" s="227">
        <f>SUM(H13:H14)</f>
        <v>1345</v>
      </c>
      <c r="I15" s="30"/>
      <c r="J15" s="30"/>
      <c r="K15" s="30"/>
      <c r="L15" s="30"/>
      <c r="M15" s="30"/>
      <c r="N15" s="30"/>
      <c r="O15" s="30"/>
    </row>
    <row r="16" spans="1:15" s="14" customFormat="1" ht="12.75">
      <c r="A16" s="31" t="s">
        <v>23</v>
      </c>
      <c r="B16" s="32"/>
      <c r="C16" s="68"/>
      <c r="D16" s="68"/>
      <c r="E16" s="68"/>
      <c r="F16" s="68"/>
      <c r="G16" s="68"/>
      <c r="H16" s="68"/>
      <c r="I16" s="16"/>
      <c r="J16" s="16"/>
      <c r="K16" s="16"/>
      <c r="L16" s="16"/>
      <c r="M16" s="16"/>
      <c r="N16" s="16"/>
      <c r="O16" s="16"/>
    </row>
    <row r="17" spans="1:15" s="19" customFormat="1" ht="12.75">
      <c r="A17" s="33" t="str">
        <f>'Financial Forecast'!A85</f>
        <v>Expense 1</v>
      </c>
      <c r="B17" s="32"/>
      <c r="C17" s="68"/>
      <c r="D17" s="68">
        <f>'Financial Forecast'!C85</f>
        <v>0</v>
      </c>
      <c r="E17" s="68">
        <f>'Financial Forecast'!D85</f>
        <v>0</v>
      </c>
      <c r="F17" s="68">
        <f>'Financial Forecast'!E85</f>
        <v>0</v>
      </c>
      <c r="G17" s="68">
        <f>'Financial Forecast'!F85</f>
        <v>0</v>
      </c>
      <c r="H17" s="68">
        <f>'Financial Forecast'!G85</f>
        <v>0</v>
      </c>
      <c r="I17" s="21"/>
      <c r="J17" s="21"/>
      <c r="K17" s="21"/>
      <c r="L17" s="21"/>
      <c r="M17" s="21"/>
      <c r="N17" s="21"/>
      <c r="O17" s="21"/>
    </row>
    <row r="18" spans="1:15" s="19" customFormat="1" ht="12.75">
      <c r="A18" s="33" t="str">
        <f>'Financial Forecast'!A86</f>
        <v>Expense 2</v>
      </c>
      <c r="B18" s="32"/>
      <c r="C18" s="68"/>
      <c r="D18" s="68">
        <f>'Financial Forecast'!C86</f>
        <v>0</v>
      </c>
      <c r="E18" s="68">
        <f>'Financial Forecast'!D86</f>
        <v>0</v>
      </c>
      <c r="F18" s="68">
        <f>'Financial Forecast'!E86</f>
        <v>0</v>
      </c>
      <c r="G18" s="68">
        <f>'Financial Forecast'!F86</f>
        <v>0</v>
      </c>
      <c r="H18" s="68">
        <f>'Financial Forecast'!G86</f>
        <v>0</v>
      </c>
      <c r="I18" s="21"/>
      <c r="J18" s="21"/>
      <c r="K18" s="21"/>
      <c r="L18" s="21"/>
      <c r="M18" s="21"/>
      <c r="N18" s="21"/>
      <c r="O18" s="21"/>
    </row>
    <row r="19" spans="1:15" s="19" customFormat="1" ht="12.75">
      <c r="A19" s="33" t="str">
        <f>'Financial Forecast'!A87</f>
        <v>Expense 3</v>
      </c>
      <c r="B19" s="32"/>
      <c r="C19" s="68"/>
      <c r="D19" s="68">
        <f>'Financial Forecast'!C87</f>
        <v>0</v>
      </c>
      <c r="E19" s="68">
        <f>'Financial Forecast'!D87</f>
        <v>0</v>
      </c>
      <c r="F19" s="68">
        <f>'Financial Forecast'!E87</f>
        <v>0</v>
      </c>
      <c r="G19" s="68">
        <f>'Financial Forecast'!F87</f>
        <v>0</v>
      </c>
      <c r="H19" s="68">
        <f>'Financial Forecast'!G87</f>
        <v>0</v>
      </c>
      <c r="I19" s="21"/>
      <c r="J19" s="21"/>
      <c r="K19" s="21"/>
      <c r="L19" s="21"/>
      <c r="M19" s="21"/>
      <c r="N19" s="21"/>
      <c r="O19" s="21"/>
    </row>
    <row r="20" spans="1:15" s="19" customFormat="1" ht="12.75">
      <c r="A20" s="33" t="str">
        <f>'Financial Forecast'!A88</f>
        <v>Expense 4</v>
      </c>
      <c r="B20" s="32"/>
      <c r="C20" s="68"/>
      <c r="D20" s="68">
        <f>'Financial Forecast'!C88</f>
        <v>0</v>
      </c>
      <c r="E20" s="68">
        <f>'Financial Forecast'!D88</f>
        <v>0</v>
      </c>
      <c r="F20" s="68">
        <f>'Financial Forecast'!E88</f>
        <v>0</v>
      </c>
      <c r="G20" s="68">
        <f>'Financial Forecast'!F88</f>
        <v>0</v>
      </c>
      <c r="H20" s="68">
        <f>'Financial Forecast'!G88</f>
        <v>0</v>
      </c>
      <c r="I20" s="21"/>
      <c r="J20" s="21"/>
      <c r="K20" s="21"/>
      <c r="L20" s="21"/>
      <c r="M20" s="21"/>
      <c r="N20" s="21"/>
      <c r="O20" s="21"/>
    </row>
    <row r="21" spans="1:15" s="19" customFormat="1" ht="12.75">
      <c r="A21" s="33" t="str">
        <f>'Financial Forecast'!A89</f>
        <v>Expense 5</v>
      </c>
      <c r="B21" s="32"/>
      <c r="C21" s="68"/>
      <c r="D21" s="226">
        <f>'Financial Forecast'!C89</f>
        <v>0</v>
      </c>
      <c r="E21" s="226">
        <f>'Financial Forecast'!D89</f>
        <v>0</v>
      </c>
      <c r="F21" s="226">
        <f>'Financial Forecast'!E89</f>
        <v>0</v>
      </c>
      <c r="G21" s="226">
        <f>'Financial Forecast'!F89</f>
        <v>0</v>
      </c>
      <c r="H21" s="226">
        <f>'Financial Forecast'!G89</f>
        <v>0</v>
      </c>
      <c r="I21" s="21"/>
      <c r="J21" s="21"/>
      <c r="K21" s="21"/>
      <c r="L21" s="21"/>
      <c r="M21" s="21"/>
      <c r="N21" s="21"/>
      <c r="O21" s="21"/>
    </row>
    <row r="22" spans="1:15" s="14" customFormat="1" ht="12.75">
      <c r="A22" s="33" t="s">
        <v>174</v>
      </c>
      <c r="B22" s="32"/>
      <c r="C22" s="68"/>
      <c r="D22" s="68">
        <f>SUM(D17:D21)</f>
        <v>0</v>
      </c>
      <c r="E22" s="68">
        <f>SUM(E17:E21)</f>
        <v>0</v>
      </c>
      <c r="F22" s="68">
        <f>SUM(F17:F21)</f>
        <v>0</v>
      </c>
      <c r="G22" s="68">
        <f>SUM(G17:G21)</f>
        <v>0</v>
      </c>
      <c r="H22" s="68">
        <f>SUM(H17:H21)</f>
        <v>0</v>
      </c>
      <c r="I22" s="16"/>
      <c r="J22" s="16"/>
      <c r="K22" s="16"/>
      <c r="L22" s="16"/>
      <c r="M22" s="16"/>
      <c r="N22" s="16"/>
      <c r="O22" s="16"/>
    </row>
    <row r="23" spans="1:15" s="14" customFormat="1" ht="12.75">
      <c r="A23" s="25" t="s">
        <v>120</v>
      </c>
      <c r="B23" s="56"/>
      <c r="C23" s="227"/>
      <c r="D23" s="227">
        <f>'Financial Forecast'!C92</f>
        <v>0</v>
      </c>
      <c r="E23" s="227">
        <f>'Financial Forecast'!D92</f>
        <v>65</v>
      </c>
      <c r="F23" s="227">
        <f>'Financial Forecast'!E92</f>
        <v>640</v>
      </c>
      <c r="G23" s="227">
        <f>'Financial Forecast'!F92</f>
        <v>987.5</v>
      </c>
      <c r="H23" s="227">
        <f>'Financial Forecast'!G92</f>
        <v>1345</v>
      </c>
      <c r="I23" s="16"/>
      <c r="J23" s="16"/>
      <c r="K23" s="16"/>
      <c r="L23" s="16"/>
      <c r="M23" s="16"/>
      <c r="N23" s="16"/>
      <c r="O23" s="16"/>
    </row>
    <row r="24" spans="1:15" s="14" customFormat="1" ht="12.75">
      <c r="A24" s="33"/>
      <c r="B24" s="32"/>
      <c r="C24" s="68"/>
      <c r="D24" s="68"/>
      <c r="E24" s="68"/>
      <c r="F24" s="68"/>
      <c r="G24" s="68"/>
      <c r="H24" s="68"/>
      <c r="I24" s="16"/>
      <c r="J24" s="16"/>
      <c r="K24" s="16"/>
      <c r="L24" s="16"/>
      <c r="M24" s="16"/>
      <c r="N24" s="16"/>
      <c r="O24" s="16"/>
    </row>
    <row r="25" spans="1:15" s="14" customFormat="1" ht="12.75">
      <c r="A25" s="25" t="s">
        <v>115</v>
      </c>
      <c r="B25" s="56"/>
      <c r="C25" s="227"/>
      <c r="D25" s="227">
        <f>'Financial Forecast'!C101</f>
        <v>0</v>
      </c>
      <c r="E25" s="227">
        <f>'Financial Forecast'!D101</f>
        <v>65</v>
      </c>
      <c r="F25" s="227">
        <f>'Financial Forecast'!E101</f>
        <v>640</v>
      </c>
      <c r="G25" s="227">
        <f>'Financial Forecast'!F101</f>
        <v>987.5</v>
      </c>
      <c r="H25" s="227">
        <f>'Financial Forecast'!G101</f>
        <v>1345</v>
      </c>
      <c r="I25" s="16"/>
      <c r="J25" s="16"/>
      <c r="K25" s="16"/>
      <c r="L25" s="16"/>
      <c r="M25" s="16"/>
      <c r="N25" s="16"/>
      <c r="O25" s="16"/>
    </row>
    <row r="26" spans="1:15" s="14" customFormat="1" ht="12.75">
      <c r="A26" s="25" t="s">
        <v>30</v>
      </c>
      <c r="B26" s="56"/>
      <c r="C26" s="227"/>
      <c r="D26" s="227">
        <f>'Financial Forecast'!C103</f>
        <v>0</v>
      </c>
      <c r="E26" s="227">
        <f>'Financial Forecast'!D103</f>
        <v>65</v>
      </c>
      <c r="F26" s="227">
        <f>'Financial Forecast'!E103</f>
        <v>448</v>
      </c>
      <c r="G26" s="227">
        <f>'Financial Forecast'!F103</f>
        <v>691.25</v>
      </c>
      <c r="H26" s="227">
        <f>'Financial Forecast'!G103</f>
        <v>941.5</v>
      </c>
      <c r="I26" s="16"/>
      <c r="J26" s="16"/>
      <c r="K26" s="16"/>
      <c r="L26" s="16"/>
      <c r="M26" s="16"/>
      <c r="N26" s="16"/>
      <c r="O26" s="16"/>
    </row>
    <row r="27" spans="1:15" s="29" customFormat="1" ht="12.75">
      <c r="A27" s="25" t="s">
        <v>64</v>
      </c>
      <c r="B27" s="56"/>
      <c r="C27" s="227"/>
      <c r="D27" s="227">
        <f>'Financial Forecast'!C118</f>
        <v>0</v>
      </c>
      <c r="E27" s="227">
        <f>'Financial Forecast'!D118</f>
        <v>65</v>
      </c>
      <c r="F27" s="227">
        <f>'Financial Forecast'!E118</f>
        <v>448</v>
      </c>
      <c r="G27" s="227">
        <f>'Financial Forecast'!F118</f>
        <v>691.25</v>
      </c>
      <c r="H27" s="227">
        <f>'Financial Forecast'!G118</f>
        <v>941.5</v>
      </c>
      <c r="I27" s="30"/>
      <c r="J27" s="30"/>
      <c r="K27" s="30"/>
      <c r="L27" s="30"/>
      <c r="M27" s="30"/>
      <c r="N27" s="30"/>
      <c r="O27" s="30"/>
    </row>
    <row r="29" spans="1:15" s="273" customFormat="1" ht="25.5">
      <c r="A29" s="269" t="s">
        <v>193</v>
      </c>
      <c r="B29" s="271"/>
      <c r="C29" s="229"/>
      <c r="D29" s="270" t="str">
        <f>'Financial Forecast'!C2</f>
        <v>2000/2001</v>
      </c>
      <c r="E29" s="270" t="str">
        <f>'Financial Forecast'!D2</f>
        <v>2001/2002</v>
      </c>
      <c r="F29" s="270" t="str">
        <f>'Financial Forecast'!E2</f>
        <v>2002/2003</v>
      </c>
      <c r="G29" s="270" t="str">
        <f>'Financial Forecast'!F2</f>
        <v>2003/2004</v>
      </c>
      <c r="H29" s="270" t="str">
        <f>'Financial Forecast'!G2</f>
        <v>2004/2005</v>
      </c>
      <c r="I29" s="272"/>
      <c r="J29" s="272"/>
      <c r="K29" s="272"/>
      <c r="L29" s="272"/>
      <c r="M29" s="272"/>
      <c r="N29" s="272"/>
      <c r="O29" s="272"/>
    </row>
    <row r="30" spans="1:15" s="14" customFormat="1" ht="12.75">
      <c r="A30" s="31" t="str">
        <f>'Business activity'!A5</f>
        <v>Revenue 1</v>
      </c>
      <c r="B30" s="13"/>
      <c r="C30" s="24"/>
      <c r="D30" s="35"/>
      <c r="E30" s="35"/>
      <c r="F30" s="35"/>
      <c r="G30" s="35"/>
      <c r="H30" s="35"/>
      <c r="I30" s="16"/>
      <c r="J30" s="16"/>
      <c r="K30" s="16"/>
      <c r="L30" s="16"/>
      <c r="M30" s="16"/>
      <c r="N30" s="16"/>
      <c r="O30" s="16"/>
    </row>
    <row r="31" spans="1:15" s="19" customFormat="1" ht="12.75">
      <c r="A31" s="33" t="str">
        <f>'Business activity'!A6</f>
        <v>Item 1</v>
      </c>
      <c r="B31" s="13"/>
      <c r="C31" s="24"/>
      <c r="D31" s="223">
        <f>'Business activity'!C6</f>
        <v>0</v>
      </c>
      <c r="E31" s="223">
        <f>'Business activity'!D6</f>
        <v>0</v>
      </c>
      <c r="F31" s="223">
        <f>'Business activity'!E6</f>
        <v>5</v>
      </c>
      <c r="G31" s="223">
        <f>'Business activity'!F6</f>
        <v>5</v>
      </c>
      <c r="H31" s="223">
        <f>'Business activity'!G6</f>
        <v>5</v>
      </c>
      <c r="I31" s="21"/>
      <c r="J31" s="21"/>
      <c r="K31" s="21"/>
      <c r="L31" s="21"/>
      <c r="M31" s="21"/>
      <c r="N31" s="21"/>
      <c r="O31" s="21"/>
    </row>
    <row r="32" spans="1:15" s="19" customFormat="1" ht="12.75">
      <c r="A32" s="33" t="str">
        <f>'Business activity'!A7</f>
        <v>Item 2</v>
      </c>
      <c r="B32" s="13"/>
      <c r="C32" s="24"/>
      <c r="D32" s="223">
        <f>'Business activity'!C7</f>
        <v>0</v>
      </c>
      <c r="E32" s="223">
        <f>'Business activity'!D7</f>
        <v>0</v>
      </c>
      <c r="F32" s="223">
        <f>'Business activity'!E7</f>
        <v>5</v>
      </c>
      <c r="G32" s="223">
        <f>'Business activity'!F7</f>
        <v>5</v>
      </c>
      <c r="H32" s="223">
        <f>'Business activity'!G7</f>
        <v>5</v>
      </c>
      <c r="I32" s="21"/>
      <c r="J32" s="21"/>
      <c r="K32" s="21"/>
      <c r="L32" s="21"/>
      <c r="M32" s="21"/>
      <c r="N32" s="21"/>
      <c r="O32" s="21"/>
    </row>
    <row r="33" spans="1:15" s="19" customFormat="1" ht="12.75">
      <c r="A33" s="33" t="str">
        <f>'Business activity'!A8</f>
        <v>Item 3</v>
      </c>
      <c r="B33" s="13"/>
      <c r="C33" s="24"/>
      <c r="D33" s="223">
        <f>'Business activity'!C8</f>
        <v>0</v>
      </c>
      <c r="E33" s="223">
        <f>'Business activity'!D8</f>
        <v>0</v>
      </c>
      <c r="F33" s="223">
        <f>'Business activity'!E8</f>
        <v>5</v>
      </c>
      <c r="G33" s="223">
        <f>'Business activity'!F8</f>
        <v>5</v>
      </c>
      <c r="H33" s="223">
        <f>'Business activity'!G8</f>
        <v>5</v>
      </c>
      <c r="I33" s="21"/>
      <c r="J33" s="21"/>
      <c r="K33" s="21"/>
      <c r="L33" s="21"/>
      <c r="M33" s="21"/>
      <c r="N33" s="21"/>
      <c r="O33" s="21"/>
    </row>
    <row r="34" spans="1:15" s="19" customFormat="1" ht="12.75">
      <c r="A34" s="33" t="str">
        <f>'Business activity'!A9</f>
        <v>Item 4</v>
      </c>
      <c r="B34" s="13"/>
      <c r="C34" s="24"/>
      <c r="D34" s="223">
        <f>'Business activity'!C9</f>
        <v>0</v>
      </c>
      <c r="E34" s="223">
        <f>'Business activity'!D9</f>
        <v>0</v>
      </c>
      <c r="F34" s="223">
        <f>'Business activity'!E9</f>
        <v>5</v>
      </c>
      <c r="G34" s="223">
        <f>'Business activity'!F9</f>
        <v>5</v>
      </c>
      <c r="H34" s="223">
        <f>'Business activity'!G9</f>
        <v>5</v>
      </c>
      <c r="I34" s="21"/>
      <c r="J34" s="21"/>
      <c r="K34" s="21"/>
      <c r="L34" s="21"/>
      <c r="M34" s="21"/>
      <c r="N34" s="21"/>
      <c r="O34" s="21"/>
    </row>
    <row r="35" spans="1:15" s="19" customFormat="1" ht="12.75">
      <c r="A35" s="33"/>
      <c r="B35" s="13"/>
      <c r="C35" s="24"/>
      <c r="D35" s="35"/>
      <c r="E35" s="35"/>
      <c r="F35" s="35"/>
      <c r="G35" s="35"/>
      <c r="H35" s="35"/>
      <c r="I35" s="21"/>
      <c r="J35" s="21"/>
      <c r="K35" s="21"/>
      <c r="L35" s="21"/>
      <c r="M35" s="21"/>
      <c r="N35" s="21"/>
      <c r="O35" s="21"/>
    </row>
    <row r="36" spans="1:15" s="14" customFormat="1" ht="12.75">
      <c r="A36" s="31" t="s">
        <v>191</v>
      </c>
      <c r="B36" s="13"/>
      <c r="I36" s="16"/>
      <c r="J36" s="16"/>
      <c r="K36" s="16"/>
      <c r="L36" s="16"/>
      <c r="M36" s="16"/>
      <c r="N36" s="16"/>
      <c r="O36" s="16"/>
    </row>
    <row r="37" spans="1:15" s="19" customFormat="1" ht="12.75">
      <c r="A37" s="33" t="s">
        <v>227</v>
      </c>
      <c r="B37" s="23"/>
      <c r="C37" s="14"/>
      <c r="D37" s="14">
        <f>'Business activity'!C60</f>
        <v>0</v>
      </c>
      <c r="E37" s="14">
        <f>'Business activity'!D60</f>
        <v>5</v>
      </c>
      <c r="F37" s="14">
        <f>'Business activity'!E60</f>
        <v>10</v>
      </c>
      <c r="G37" s="14">
        <f>'Business activity'!F60</f>
        <v>15</v>
      </c>
      <c r="H37" s="14">
        <f>'Business activity'!G60</f>
        <v>20</v>
      </c>
      <c r="I37" s="21"/>
      <c r="J37" s="21"/>
      <c r="K37" s="21"/>
      <c r="L37" s="21"/>
      <c r="M37" s="21"/>
      <c r="N37" s="21"/>
      <c r="O37" s="21"/>
    </row>
    <row r="38" spans="1:15" s="19" customFormat="1" ht="12.75">
      <c r="A38" s="33" t="s">
        <v>228</v>
      </c>
      <c r="B38" s="23"/>
      <c r="C38" s="14"/>
      <c r="D38" s="14">
        <f>'Business activity'!C61</f>
        <v>0</v>
      </c>
      <c r="E38" s="14">
        <f>'Business activity'!D61</f>
        <v>5</v>
      </c>
      <c r="F38" s="14">
        <f>'Business activity'!E61</f>
        <v>10</v>
      </c>
      <c r="G38" s="14">
        <f>'Business activity'!F61</f>
        <v>15</v>
      </c>
      <c r="H38" s="14">
        <f>'Business activity'!G61</f>
        <v>20</v>
      </c>
      <c r="I38" s="21"/>
      <c r="J38" s="21"/>
      <c r="K38" s="21"/>
      <c r="L38" s="21"/>
      <c r="M38" s="21"/>
      <c r="N38" s="21"/>
      <c r="O38" s="21"/>
    </row>
    <row r="39" spans="1:15" s="19" customFormat="1" ht="12.75">
      <c r="A39" s="33" t="s">
        <v>229</v>
      </c>
      <c r="B39" s="23"/>
      <c r="C39" s="14"/>
      <c r="D39" s="14">
        <f>'Business activity'!C62</f>
        <v>0</v>
      </c>
      <c r="E39" s="14">
        <f>'Business activity'!D62</f>
        <v>5</v>
      </c>
      <c r="F39" s="14">
        <f>'Business activity'!E62</f>
        <v>10</v>
      </c>
      <c r="G39" s="14">
        <f>'Business activity'!F62</f>
        <v>15</v>
      </c>
      <c r="H39" s="14">
        <f>'Business activity'!G62</f>
        <v>20</v>
      </c>
      <c r="I39" s="21"/>
      <c r="J39" s="21"/>
      <c r="K39" s="21"/>
      <c r="L39" s="21"/>
      <c r="M39" s="21"/>
      <c r="N39" s="21"/>
      <c r="O39" s="21"/>
    </row>
    <row r="40" spans="1:15" s="19" customFormat="1" ht="12.75">
      <c r="A40" s="33"/>
      <c r="B40" s="23"/>
      <c r="C40" s="14"/>
      <c r="D40" s="14"/>
      <c r="E40" s="14"/>
      <c r="F40" s="14"/>
      <c r="G40" s="14"/>
      <c r="H40" s="14"/>
      <c r="I40" s="21"/>
      <c r="J40" s="21"/>
      <c r="K40" s="21"/>
      <c r="L40" s="21"/>
      <c r="M40" s="21"/>
      <c r="N40" s="21"/>
      <c r="O40" s="21"/>
    </row>
    <row r="41" spans="1:15" s="14" customFormat="1" ht="12.75">
      <c r="A41" s="31" t="str">
        <f>'Business activity'!A19</f>
        <v>Revenue 3</v>
      </c>
      <c r="B41" s="23"/>
      <c r="I41" s="16"/>
      <c r="J41" s="16"/>
      <c r="K41" s="16"/>
      <c r="L41" s="16"/>
      <c r="M41" s="16"/>
      <c r="N41" s="16"/>
      <c r="O41" s="16"/>
    </row>
    <row r="42" spans="1:15" s="19" customFormat="1" ht="12.75">
      <c r="A42" s="33" t="str">
        <f>'Business activity'!A20</f>
        <v>Item 1</v>
      </c>
      <c r="B42" s="23"/>
      <c r="C42" s="14"/>
      <c r="D42" s="14">
        <f>'Business activity'!C20</f>
        <v>0</v>
      </c>
      <c r="E42" s="14">
        <f>'Business activity'!D20</f>
        <v>5</v>
      </c>
      <c r="F42" s="14">
        <f>'Business activity'!E20</f>
        <v>5</v>
      </c>
      <c r="G42" s="14">
        <f>'Business activity'!F20</f>
        <v>5</v>
      </c>
      <c r="H42" s="14">
        <f>'Business activity'!G20</f>
        <v>5</v>
      </c>
      <c r="I42" s="21"/>
      <c r="J42" s="21"/>
      <c r="K42" s="21"/>
      <c r="L42" s="21"/>
      <c r="M42" s="21"/>
      <c r="N42" s="21"/>
      <c r="O42" s="21"/>
    </row>
    <row r="43" spans="1:15" s="19" customFormat="1" ht="12.75">
      <c r="A43" s="33" t="str">
        <f>'Business activity'!A21</f>
        <v>Item 2</v>
      </c>
      <c r="B43" s="23"/>
      <c r="C43" s="14"/>
      <c r="D43" s="14">
        <f>'Business activity'!C21</f>
        <v>0</v>
      </c>
      <c r="E43" s="14">
        <f>'Business activity'!D21</f>
        <v>0</v>
      </c>
      <c r="F43" s="14">
        <f>'Business activity'!E21</f>
        <v>5</v>
      </c>
      <c r="G43" s="14">
        <f>'Business activity'!F21</f>
        <v>5</v>
      </c>
      <c r="H43" s="14">
        <f>'Business activity'!G21</f>
        <v>5</v>
      </c>
      <c r="I43" s="21"/>
      <c r="J43" s="21"/>
      <c r="K43" s="21"/>
      <c r="L43" s="21"/>
      <c r="M43" s="21"/>
      <c r="N43" s="21"/>
      <c r="O43" s="21"/>
    </row>
    <row r="44" spans="1:15" s="19" customFormat="1" ht="12.75">
      <c r="A44" s="33" t="str">
        <f>'Business activity'!A22</f>
        <v>Item 3</v>
      </c>
      <c r="B44" s="23"/>
      <c r="C44" s="14"/>
      <c r="D44" s="14">
        <f>'Business activity'!C22</f>
        <v>0</v>
      </c>
      <c r="E44" s="14">
        <f>'Business activity'!D22</f>
        <v>0</v>
      </c>
      <c r="F44" s="14">
        <f>'Business activity'!E22</f>
        <v>5</v>
      </c>
      <c r="G44" s="14">
        <f>'Business activity'!F22</f>
        <v>5</v>
      </c>
      <c r="H44" s="14">
        <f>'Business activity'!G22</f>
        <v>5</v>
      </c>
      <c r="I44" s="21"/>
      <c r="J44" s="21"/>
      <c r="K44" s="21"/>
      <c r="L44" s="21"/>
      <c r="M44" s="21"/>
      <c r="N44" s="21"/>
      <c r="O44" s="21"/>
    </row>
    <row r="45" spans="1:15" s="19" customFormat="1" ht="12.75">
      <c r="A45" s="33" t="str">
        <f>'Business activity'!A23</f>
        <v>Item 4</v>
      </c>
      <c r="B45" s="23"/>
      <c r="C45" s="14"/>
      <c r="D45" s="14">
        <f>'Business activity'!C23</f>
        <v>0</v>
      </c>
      <c r="E45" s="14">
        <f>'Business activity'!D23</f>
        <v>0</v>
      </c>
      <c r="F45" s="14">
        <f>'Business activity'!E23</f>
        <v>5</v>
      </c>
      <c r="G45" s="14">
        <f>'Business activity'!F23</f>
        <v>5</v>
      </c>
      <c r="H45" s="14">
        <f>'Business activity'!G23</f>
        <v>5</v>
      </c>
      <c r="I45" s="21"/>
      <c r="J45" s="21"/>
      <c r="K45" s="21"/>
      <c r="L45" s="21"/>
      <c r="M45" s="21"/>
      <c r="N45" s="21"/>
      <c r="O45" s="21"/>
    </row>
    <row r="46" spans="1:15" s="19" customFormat="1" ht="12.75">
      <c r="A46" s="33" t="str">
        <f>'Business activity'!A24</f>
        <v>Item 5</v>
      </c>
      <c r="B46" s="23"/>
      <c r="C46" s="14"/>
      <c r="D46" s="14">
        <f>'Business activity'!C24</f>
        <v>0</v>
      </c>
      <c r="E46" s="14">
        <f>'Business activity'!D24</f>
        <v>0</v>
      </c>
      <c r="F46" s="14">
        <f>'Business activity'!E24</f>
        <v>5</v>
      </c>
      <c r="G46" s="14">
        <f>'Business activity'!F24</f>
        <v>5</v>
      </c>
      <c r="H46" s="14">
        <f>'Business activity'!G24</f>
        <v>5</v>
      </c>
      <c r="I46" s="21"/>
      <c r="J46" s="21"/>
      <c r="K46" s="21"/>
      <c r="L46" s="21"/>
      <c r="M46" s="21"/>
      <c r="N46" s="21"/>
      <c r="O46" s="21"/>
    </row>
    <row r="47" spans="1:15" s="19" customFormat="1" ht="12.75">
      <c r="A47" s="33"/>
      <c r="B47" s="23"/>
      <c r="C47" s="14"/>
      <c r="D47" s="14"/>
      <c r="E47" s="14"/>
      <c r="F47" s="14"/>
      <c r="G47" s="14"/>
      <c r="H47" s="14"/>
      <c r="I47" s="21"/>
      <c r="J47" s="21"/>
      <c r="K47" s="21"/>
      <c r="L47" s="21"/>
      <c r="M47" s="21"/>
      <c r="N47" s="21"/>
      <c r="O47" s="21"/>
    </row>
    <row r="48" spans="1:15" s="14" customFormat="1" ht="12.75">
      <c r="A48" s="31" t="str">
        <f>'Business activity'!A27</f>
        <v>Revenue 4</v>
      </c>
      <c r="B48" s="23"/>
      <c r="I48" s="16"/>
      <c r="J48" s="16"/>
      <c r="K48" s="16"/>
      <c r="L48" s="16"/>
      <c r="M48" s="16"/>
      <c r="N48" s="16"/>
      <c r="O48" s="16"/>
    </row>
    <row r="49" spans="1:15" s="19" customFormat="1" ht="12.75">
      <c r="A49" s="33" t="str">
        <f>'Business activity'!A28</f>
        <v>Item 1</v>
      </c>
      <c r="B49" s="23"/>
      <c r="C49" s="14"/>
      <c r="D49" s="14">
        <f>'Business activity'!C28</f>
        <v>0</v>
      </c>
      <c r="E49" s="14">
        <f>'Business activity'!D28</f>
        <v>0</v>
      </c>
      <c r="F49" s="14">
        <f>'Business activity'!E28</f>
        <v>100</v>
      </c>
      <c r="G49" s="14">
        <f>'Business activity'!F28</f>
        <v>200</v>
      </c>
      <c r="H49" s="14">
        <f>'Business activity'!G28</f>
        <v>300</v>
      </c>
      <c r="I49" s="21"/>
      <c r="J49" s="21"/>
      <c r="K49" s="21"/>
      <c r="L49" s="21"/>
      <c r="M49" s="21"/>
      <c r="N49" s="21"/>
      <c r="O49" s="21"/>
    </row>
    <row r="50" spans="1:15" s="19" customFormat="1" ht="12.75">
      <c r="A50" s="33" t="str">
        <f>'Business activity'!A29</f>
        <v>Item 2</v>
      </c>
      <c r="B50" s="23"/>
      <c r="C50" s="14"/>
      <c r="D50" s="14">
        <f>'Business activity'!C29</f>
        <v>0</v>
      </c>
      <c r="E50" s="14">
        <f>'Business activity'!D29</f>
        <v>0</v>
      </c>
      <c r="F50" s="14">
        <f>'Business activity'!E29</f>
        <v>20</v>
      </c>
      <c r="G50" s="14">
        <f>'Business activity'!F29</f>
        <v>30</v>
      </c>
      <c r="H50" s="14">
        <f>'Business activity'!G29</f>
        <v>40</v>
      </c>
      <c r="I50" s="21"/>
      <c r="J50" s="21"/>
      <c r="K50" s="21"/>
      <c r="L50" s="21"/>
      <c r="M50" s="21"/>
      <c r="N50" s="21"/>
      <c r="O50" s="21"/>
    </row>
    <row r="51" spans="1:15" s="19" customFormat="1" ht="12.75">
      <c r="A51" s="33" t="str">
        <f>'Business activity'!A30</f>
        <v>Item 3</v>
      </c>
      <c r="B51" s="23"/>
      <c r="C51" s="14"/>
      <c r="D51" s="14">
        <f>'Business activity'!C30</f>
        <v>0</v>
      </c>
      <c r="E51" s="14">
        <f>'Business activity'!D30</f>
        <v>0</v>
      </c>
      <c r="F51" s="14">
        <f>'Business activity'!E30</f>
        <v>5</v>
      </c>
      <c r="G51" s="14">
        <f>'Business activity'!F30</f>
        <v>25</v>
      </c>
      <c r="H51" s="14">
        <f>'Business activity'!G30</f>
        <v>50</v>
      </c>
      <c r="I51" s="21"/>
      <c r="J51" s="21"/>
      <c r="K51" s="21"/>
      <c r="L51" s="21"/>
      <c r="M51" s="21"/>
      <c r="N51" s="21"/>
      <c r="O51" s="21"/>
    </row>
    <row r="52" spans="1:15" s="19" customFormat="1" ht="12.75">
      <c r="A52" s="33" t="str">
        <f>'Business activity'!A31</f>
        <v>Item 4</v>
      </c>
      <c r="B52" s="23"/>
      <c r="C52" s="14"/>
      <c r="D52" s="14">
        <f>'Business activity'!C31</f>
        <v>0</v>
      </c>
      <c r="E52" s="14">
        <f>'Business activity'!D31</f>
        <v>0</v>
      </c>
      <c r="F52" s="14">
        <f>'Business activity'!E31</f>
        <v>5</v>
      </c>
      <c r="G52" s="14">
        <f>'Business activity'!F31</f>
        <v>20</v>
      </c>
      <c r="H52" s="14">
        <f>'Business activity'!G31</f>
        <v>50</v>
      </c>
      <c r="I52" s="21"/>
      <c r="J52" s="21"/>
      <c r="K52" s="21"/>
      <c r="L52" s="21"/>
      <c r="M52" s="21"/>
      <c r="N52" s="21"/>
      <c r="O52" s="21"/>
    </row>
    <row r="53" spans="1:15" s="19" customFormat="1" ht="12.75">
      <c r="A53" s="33"/>
      <c r="B53" s="23"/>
      <c r="C53" s="14"/>
      <c r="D53" s="14"/>
      <c r="E53" s="14"/>
      <c r="F53" s="14"/>
      <c r="G53" s="14"/>
      <c r="H53" s="14"/>
      <c r="I53" s="21"/>
      <c r="J53" s="21"/>
      <c r="K53" s="21"/>
      <c r="L53" s="21"/>
      <c r="M53" s="21"/>
      <c r="N53" s="21"/>
      <c r="O53" s="21"/>
    </row>
    <row r="54" spans="1:15" s="14" customFormat="1" ht="12.75">
      <c r="A54" s="31" t="str">
        <f>'Business activity'!A34</f>
        <v>Revenue 5</v>
      </c>
      <c r="B54" s="23"/>
      <c r="I54" s="16"/>
      <c r="J54" s="16"/>
      <c r="K54" s="16"/>
      <c r="L54" s="16"/>
      <c r="M54" s="16"/>
      <c r="N54" s="16"/>
      <c r="O54" s="16"/>
    </row>
    <row r="55" spans="1:15" s="19" customFormat="1" ht="12.75">
      <c r="A55" s="33" t="str">
        <f>'Business activity'!A35</f>
        <v>Item 1</v>
      </c>
      <c r="B55" s="23"/>
      <c r="C55" s="14"/>
      <c r="D55" s="14">
        <f>'Business activity'!C35</f>
        <v>0</v>
      </c>
      <c r="E55" s="14">
        <f>'Business activity'!D35</f>
        <v>0</v>
      </c>
      <c r="F55" s="14">
        <f>'Business activity'!E35</f>
        <v>5</v>
      </c>
      <c r="G55" s="14">
        <f>'Business activity'!F35</f>
        <v>5</v>
      </c>
      <c r="H55" s="14">
        <f>'Business activity'!G35</f>
        <v>5</v>
      </c>
      <c r="I55" s="21"/>
      <c r="J55" s="21"/>
      <c r="K55" s="21"/>
      <c r="L55" s="21"/>
      <c r="M55" s="21"/>
      <c r="N55" s="21"/>
      <c r="O55" s="21"/>
    </row>
    <row r="56" spans="1:15" s="19" customFormat="1" ht="12.75">
      <c r="A56" s="33" t="str">
        <f>'Business activity'!A36</f>
        <v>Item 2</v>
      </c>
      <c r="B56" s="23"/>
      <c r="C56" s="14"/>
      <c r="D56" s="14">
        <f>'Business activity'!C36</f>
        <v>0</v>
      </c>
      <c r="E56" s="14">
        <f>'Business activity'!D36</f>
        <v>0</v>
      </c>
      <c r="F56" s="14">
        <f>'Business activity'!E36</f>
        <v>5</v>
      </c>
      <c r="G56" s="14">
        <f>'Business activity'!F36</f>
        <v>5</v>
      </c>
      <c r="H56" s="14">
        <f>'Business activity'!G36</f>
        <v>5</v>
      </c>
      <c r="I56" s="21"/>
      <c r="J56" s="21"/>
      <c r="K56" s="21"/>
      <c r="L56" s="21"/>
      <c r="M56" s="21"/>
      <c r="N56" s="21"/>
      <c r="O56" s="21"/>
    </row>
    <row r="57" spans="1:15" s="19" customFormat="1" ht="12.75">
      <c r="A57" s="33" t="str">
        <f>'Business activity'!A37</f>
        <v>Item 3</v>
      </c>
      <c r="B57" s="23"/>
      <c r="C57" s="14"/>
      <c r="D57" s="14">
        <f>'Business activity'!C37</f>
        <v>0</v>
      </c>
      <c r="E57" s="14">
        <f>'Business activity'!D37</f>
        <v>0</v>
      </c>
      <c r="F57" s="14">
        <f>'Business activity'!E37</f>
        <v>5</v>
      </c>
      <c r="G57" s="14">
        <f>'Business activity'!F37</f>
        <v>5</v>
      </c>
      <c r="H57" s="14">
        <f>'Business activity'!G37</f>
        <v>5</v>
      </c>
      <c r="I57" s="21"/>
      <c r="J57" s="21"/>
      <c r="K57" s="21"/>
      <c r="L57" s="21"/>
      <c r="M57" s="21"/>
      <c r="N57" s="21"/>
      <c r="O57" s="21"/>
    </row>
    <row r="58" spans="1:15" s="19" customFormat="1" ht="12.75">
      <c r="A58" s="33" t="str">
        <f>'Business activity'!A38</f>
        <v>Item 4</v>
      </c>
      <c r="B58" s="23"/>
      <c r="C58" s="14"/>
      <c r="D58" s="14">
        <f>'Business activity'!C38</f>
        <v>0</v>
      </c>
      <c r="E58" s="14">
        <f>'Business activity'!D38</f>
        <v>0</v>
      </c>
      <c r="F58" s="14">
        <f>'Business activity'!E38</f>
        <v>5</v>
      </c>
      <c r="G58" s="14">
        <f>'Business activity'!F38</f>
        <v>5</v>
      </c>
      <c r="H58" s="14">
        <f>'Business activity'!G38</f>
        <v>5</v>
      </c>
      <c r="I58" s="21"/>
      <c r="J58" s="21"/>
      <c r="K58" s="21"/>
      <c r="L58" s="21"/>
      <c r="M58" s="21"/>
      <c r="N58" s="21"/>
      <c r="O58" s="21"/>
    </row>
    <row r="59" spans="1:15" s="19" customFormat="1" ht="12.75">
      <c r="A59" s="33" t="str">
        <f>'Business activity'!A39</f>
        <v>Item 5</v>
      </c>
      <c r="B59" s="23"/>
      <c r="C59" s="14"/>
      <c r="D59" s="14">
        <f>'Business activity'!C39</f>
        <v>0</v>
      </c>
      <c r="E59" s="14">
        <f>'Business activity'!D39</f>
        <v>0</v>
      </c>
      <c r="F59" s="14">
        <f>'Business activity'!E39</f>
        <v>0</v>
      </c>
      <c r="G59" s="14">
        <f>'Business activity'!F39</f>
        <v>0</v>
      </c>
      <c r="H59" s="14">
        <f>'Business activity'!G39</f>
        <v>0</v>
      </c>
      <c r="I59" s="21"/>
      <c r="J59" s="21"/>
      <c r="K59" s="21"/>
      <c r="L59" s="21"/>
      <c r="M59" s="21"/>
      <c r="N59" s="21"/>
      <c r="O59" s="21"/>
    </row>
    <row r="97" s="14" customFormat="1" ht="12.75">
      <c r="D97" s="15"/>
    </row>
    <row r="98" s="14" customFormat="1" ht="12.75">
      <c r="D98" s="15"/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&amp;L&amp;B Confidential&amp;B&amp;C&amp;A&amp;RPage &amp;P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40"/>
  <sheetViews>
    <sheetView zoomScalePageLayoutView="0" workbookViewId="0" topLeftCell="B1">
      <selection activeCell="D28" sqref="D28"/>
    </sheetView>
  </sheetViews>
  <sheetFormatPr defaultColWidth="9.33203125" defaultRowHeight="12.75"/>
  <cols>
    <col min="1" max="1" width="32.5" style="8" customWidth="1"/>
    <col min="2" max="2" width="7.83203125" style="8" customWidth="1"/>
    <col min="3" max="4" width="14.16015625" style="8" customWidth="1"/>
    <col min="5" max="5" width="14.83203125" style="8" customWidth="1"/>
    <col min="6" max="7" width="15.33203125" style="8" customWidth="1"/>
    <col min="8" max="18" width="11.83203125" style="8" customWidth="1"/>
    <col min="19" max="20" width="9.83203125" style="8" customWidth="1"/>
    <col min="21" max="22" width="11.83203125" style="8" customWidth="1"/>
    <col min="23" max="16384" width="9.33203125" style="8" customWidth="1"/>
  </cols>
  <sheetData>
    <row r="1" spans="1:7" s="2" customFormat="1" ht="18">
      <c r="A1" s="4" t="str">
        <f>Assumptions!A1</f>
        <v>ABC Company Inc</v>
      </c>
      <c r="B1" s="4"/>
      <c r="C1" s="4"/>
      <c r="D1" s="4"/>
      <c r="E1" s="4"/>
      <c r="F1" s="4"/>
      <c r="G1" s="4"/>
    </row>
    <row r="2" spans="1:7" s="75" customFormat="1" ht="12.75">
      <c r="A2" s="11" t="s">
        <v>157</v>
      </c>
      <c r="B2" s="11"/>
      <c r="C2" s="11"/>
      <c r="D2" s="11"/>
      <c r="E2" s="11"/>
      <c r="F2" s="11"/>
      <c r="G2" s="11"/>
    </row>
    <row r="3" spans="1:7" ht="12.75">
      <c r="A3" s="110"/>
      <c r="B3" s="110"/>
      <c r="C3" s="110"/>
      <c r="D3" s="110"/>
      <c r="E3" s="110"/>
      <c r="F3" s="110"/>
      <c r="G3" s="110"/>
    </row>
    <row r="4" spans="1:7" ht="12.75">
      <c r="A4" s="11" t="s">
        <v>126</v>
      </c>
      <c r="B4" s="110"/>
      <c r="C4" s="111" t="str">
        <f>Assumptions!C36</f>
        <v>2000/2001</v>
      </c>
      <c r="D4" s="111" t="str">
        <f>Assumptions!D36</f>
        <v>2001/2002</v>
      </c>
      <c r="E4" s="111" t="str">
        <f>Assumptions!E36</f>
        <v>2002/2003</v>
      </c>
      <c r="F4" s="111" t="str">
        <f>Assumptions!F36</f>
        <v>2003/2004</v>
      </c>
      <c r="G4" s="111" t="str">
        <f>Assumptions!G36</f>
        <v>2004/2005</v>
      </c>
    </row>
    <row r="5" spans="1:7" ht="12.75">
      <c r="A5" s="8" t="str">
        <f>Assumptions!C39</f>
        <v>Expense 1</v>
      </c>
      <c r="C5" s="8">
        <f>C44</f>
        <v>0</v>
      </c>
      <c r="D5" s="8">
        <f>D44</f>
        <v>0</v>
      </c>
      <c r="E5" s="8">
        <f>E44</f>
        <v>0</v>
      </c>
      <c r="F5" s="8">
        <f>F44</f>
        <v>0</v>
      </c>
      <c r="G5" s="8">
        <f>G44</f>
        <v>0</v>
      </c>
    </row>
    <row r="6" spans="1:7" ht="12.75">
      <c r="A6" s="8" t="str">
        <f>Assumptions!C40</f>
        <v>Expense 2</v>
      </c>
      <c r="C6" s="8">
        <f>C68</f>
        <v>0</v>
      </c>
      <c r="D6" s="8">
        <f>D68</f>
        <v>0</v>
      </c>
      <c r="E6" s="8">
        <f>E68</f>
        <v>0</v>
      </c>
      <c r="F6" s="8">
        <f>F68</f>
        <v>0</v>
      </c>
      <c r="G6" s="8">
        <f>G68</f>
        <v>0</v>
      </c>
    </row>
    <row r="7" spans="1:7" ht="12.75">
      <c r="A7" s="8" t="str">
        <f>Assumptions!C41</f>
        <v>Expense 3</v>
      </c>
      <c r="C7" s="8">
        <f>C90</f>
        <v>0</v>
      </c>
      <c r="D7" s="8">
        <f>D90</f>
        <v>0</v>
      </c>
      <c r="E7" s="8">
        <f>E90</f>
        <v>0</v>
      </c>
      <c r="F7" s="8">
        <f>F90</f>
        <v>0</v>
      </c>
      <c r="G7" s="8">
        <f>G90</f>
        <v>0</v>
      </c>
    </row>
    <row r="8" spans="1:7" ht="12.75">
      <c r="A8" s="8" t="str">
        <f>Assumptions!C42</f>
        <v>Expense 4</v>
      </c>
      <c r="B8" s="110"/>
      <c r="C8" s="110">
        <f>C109</f>
        <v>0</v>
      </c>
      <c r="D8" s="110">
        <f>D109</f>
        <v>0</v>
      </c>
      <c r="E8" s="110">
        <f>E109</f>
        <v>0</v>
      </c>
      <c r="F8" s="110">
        <f>F109</f>
        <v>0</v>
      </c>
      <c r="G8" s="110">
        <f>G109</f>
        <v>0</v>
      </c>
    </row>
    <row r="9" spans="1:7" ht="12.75">
      <c r="A9" s="8" t="str">
        <f>Assumptions!C43</f>
        <v>Expense 5</v>
      </c>
      <c r="B9" s="110"/>
      <c r="C9" s="112">
        <f>C129</f>
        <v>0</v>
      </c>
      <c r="D9" s="112">
        <f>D129</f>
        <v>0</v>
      </c>
      <c r="E9" s="112">
        <f>E129</f>
        <v>0</v>
      </c>
      <c r="F9" s="112">
        <f>F129</f>
        <v>0</v>
      </c>
      <c r="G9" s="112">
        <f>G129</f>
        <v>0</v>
      </c>
    </row>
    <row r="10" spans="1:7" ht="12.75">
      <c r="A10" s="113" t="s">
        <v>11</v>
      </c>
      <c r="B10" s="110"/>
      <c r="C10" s="110">
        <f>SUM(C5:C9)</f>
        <v>0</v>
      </c>
      <c r="D10" s="110">
        <f>SUM(D5:D9)</f>
        <v>0</v>
      </c>
      <c r="E10" s="110">
        <f>SUM(E5:E9)</f>
        <v>0</v>
      </c>
      <c r="F10" s="110">
        <f>SUM(F5:F9)</f>
        <v>0</v>
      </c>
      <c r="G10" s="110">
        <f>SUM(G5:G9)</f>
        <v>0</v>
      </c>
    </row>
    <row r="11" spans="1:7" ht="12.75">
      <c r="A11" s="110"/>
      <c r="B11" s="110"/>
      <c r="C11" s="110"/>
      <c r="D11" s="110"/>
      <c r="E11" s="110"/>
      <c r="F11" s="110"/>
      <c r="G11" s="110"/>
    </row>
    <row r="12" spans="1:7" s="75" customFormat="1" ht="12.75">
      <c r="A12" s="11" t="s">
        <v>12</v>
      </c>
      <c r="B12" s="11"/>
      <c r="C12" s="11" t="str">
        <f>C4</f>
        <v>2000/2001</v>
      </c>
      <c r="D12" s="11" t="str">
        <f>D4</f>
        <v>2001/2002</v>
      </c>
      <c r="E12" s="11" t="str">
        <f>E4</f>
        <v>2002/2003</v>
      </c>
      <c r="F12" s="11" t="str">
        <f>F4</f>
        <v>2003/2004</v>
      </c>
      <c r="G12" s="11" t="str">
        <f>G4</f>
        <v>2004/2005</v>
      </c>
    </row>
    <row r="13" spans="1:7" ht="12.75">
      <c r="A13" s="110" t="str">
        <f>A5</f>
        <v>Expense 1</v>
      </c>
      <c r="B13" s="110"/>
      <c r="C13" s="110">
        <f>C52</f>
        <v>0</v>
      </c>
      <c r="D13" s="110">
        <f>D52</f>
        <v>0</v>
      </c>
      <c r="E13" s="110">
        <f>E52</f>
        <v>0</v>
      </c>
      <c r="F13" s="110">
        <f>F52</f>
        <v>0</v>
      </c>
      <c r="G13" s="110">
        <f>G52</f>
        <v>0</v>
      </c>
    </row>
    <row r="14" spans="1:7" ht="12.75">
      <c r="A14" s="110" t="str">
        <f>A6</f>
        <v>Expense 2</v>
      </c>
      <c r="B14" s="110"/>
      <c r="C14" s="110">
        <f>C79</f>
        <v>0</v>
      </c>
      <c r="D14" s="110">
        <f>D79</f>
        <v>0</v>
      </c>
      <c r="E14" s="110">
        <f>E79</f>
        <v>0</v>
      </c>
      <c r="F14" s="110">
        <f>F79</f>
        <v>0</v>
      </c>
      <c r="G14" s="110">
        <f>G79</f>
        <v>0</v>
      </c>
    </row>
    <row r="15" spans="1:7" ht="12.75">
      <c r="A15" s="110" t="str">
        <f>A7</f>
        <v>Expense 3</v>
      </c>
      <c r="B15" s="110"/>
      <c r="C15" s="110">
        <f>C98</f>
        <v>0</v>
      </c>
      <c r="D15" s="110">
        <f>D98</f>
        <v>0</v>
      </c>
      <c r="E15" s="110">
        <f>E98</f>
        <v>0</v>
      </c>
      <c r="F15" s="110">
        <f>F98</f>
        <v>0</v>
      </c>
      <c r="G15" s="110">
        <f>G98</f>
        <v>0</v>
      </c>
    </row>
    <row r="16" spans="1:7" ht="12.75">
      <c r="A16" s="110" t="str">
        <f>A8</f>
        <v>Expense 4</v>
      </c>
      <c r="B16" s="110"/>
      <c r="C16" s="110">
        <f>C115</f>
        <v>0</v>
      </c>
      <c r="D16" s="110">
        <f>D115</f>
        <v>0</v>
      </c>
      <c r="E16" s="110">
        <f>E115</f>
        <v>0</v>
      </c>
      <c r="F16" s="110">
        <f>F115</f>
        <v>0</v>
      </c>
      <c r="G16" s="110">
        <f>G115</f>
        <v>0</v>
      </c>
    </row>
    <row r="17" spans="1:7" ht="12.75">
      <c r="A17" s="110" t="str">
        <f>A9</f>
        <v>Expense 5</v>
      </c>
      <c r="B17" s="110"/>
      <c r="C17" s="112">
        <f>C139</f>
        <v>0</v>
      </c>
      <c r="D17" s="112">
        <f>D139</f>
        <v>0</v>
      </c>
      <c r="E17" s="112">
        <f>E139</f>
        <v>0</v>
      </c>
      <c r="F17" s="112">
        <f>F139</f>
        <v>0</v>
      </c>
      <c r="G17" s="112">
        <f>G139</f>
        <v>0</v>
      </c>
    </row>
    <row r="18" spans="1:7" ht="12.75">
      <c r="A18" s="113" t="s">
        <v>11</v>
      </c>
      <c r="B18" s="110"/>
      <c r="C18" s="110">
        <f>SUM(C17:C17)</f>
        <v>0</v>
      </c>
      <c r="D18" s="110">
        <f>SUM(D17:D17)</f>
        <v>0</v>
      </c>
      <c r="E18" s="110">
        <f>SUM(E17:E17)</f>
        <v>0</v>
      </c>
      <c r="F18" s="110">
        <f>SUM(F17:F17)</f>
        <v>0</v>
      </c>
      <c r="G18" s="110">
        <f>SUM(G17:G17)</f>
        <v>0</v>
      </c>
    </row>
    <row r="20" spans="1:7" ht="12.75">
      <c r="A20" s="75" t="s">
        <v>13</v>
      </c>
      <c r="B20" s="75"/>
      <c r="C20" s="114" t="str">
        <f>C12</f>
        <v>2000/2001</v>
      </c>
      <c r="D20" s="114" t="str">
        <f>D12</f>
        <v>2001/2002</v>
      </c>
      <c r="E20" s="114" t="str">
        <f>E12</f>
        <v>2002/2003</v>
      </c>
      <c r="F20" s="114" t="str">
        <f>F12</f>
        <v>2003/2004</v>
      </c>
      <c r="G20" s="114" t="str">
        <f>G12</f>
        <v>2004/2005</v>
      </c>
    </row>
    <row r="21" spans="1:2" ht="12.75">
      <c r="A21" s="115" t="s">
        <v>10</v>
      </c>
      <c r="B21" s="115"/>
    </row>
    <row r="22" spans="1:7" ht="12.75">
      <c r="A22" s="8" t="s">
        <v>195</v>
      </c>
      <c r="C22" s="8">
        <f>'Financial Forecast'!C27</f>
        <v>0</v>
      </c>
      <c r="D22" s="8">
        <f>'Financial Forecast'!D27</f>
        <v>75</v>
      </c>
      <c r="E22" s="8">
        <f>'Financial Forecast'!E27</f>
        <v>1175</v>
      </c>
      <c r="F22" s="8">
        <f>'Financial Forecast'!F27</f>
        <v>2050</v>
      </c>
      <c r="G22" s="8">
        <f>'Financial Forecast'!G27</f>
        <v>3025</v>
      </c>
    </row>
    <row r="23" spans="1:7" ht="12.75">
      <c r="A23" s="8" t="s">
        <v>14</v>
      </c>
      <c r="C23" s="116">
        <f>Assumptions!C228</f>
        <v>0.05</v>
      </c>
      <c r="D23" s="116">
        <f>Assumptions!D228</f>
        <v>0.05</v>
      </c>
      <c r="E23" s="116">
        <f>Assumptions!E228</f>
        <v>0.05</v>
      </c>
      <c r="F23" s="116">
        <f>Assumptions!F228</f>
        <v>0.05</v>
      </c>
      <c r="G23" s="116">
        <f>Assumptions!G228</f>
        <v>0.05</v>
      </c>
    </row>
    <row r="24" spans="1:7" ht="12.75">
      <c r="A24" s="8" t="s">
        <v>15</v>
      </c>
      <c r="C24" s="116">
        <f>Assumptions!C229</f>
        <v>0.05</v>
      </c>
      <c r="D24" s="116">
        <f>Assumptions!D229</f>
        <v>0.05</v>
      </c>
      <c r="E24" s="116">
        <f>Assumptions!E229</f>
        <v>0.05</v>
      </c>
      <c r="F24" s="116">
        <f>Assumptions!F229</f>
        <v>0.05</v>
      </c>
      <c r="G24" s="116">
        <f>Assumptions!G229</f>
        <v>0.05</v>
      </c>
    </row>
    <row r="25" spans="1:7" ht="12.75">
      <c r="A25" s="8" t="s">
        <v>16</v>
      </c>
      <c r="C25" s="8">
        <f>C22*(C23-C24)</f>
        <v>0</v>
      </c>
      <c r="D25" s="8">
        <f>D22*(D23-D24)</f>
        <v>0</v>
      </c>
      <c r="E25" s="8">
        <f>E22*(E23-E24)</f>
        <v>0</v>
      </c>
      <c r="F25" s="8">
        <f>F22*(F23-F24)</f>
        <v>0</v>
      </c>
      <c r="G25" s="8">
        <f>G22*(G23-G24)</f>
        <v>0</v>
      </c>
    </row>
    <row r="26" spans="1:7" ht="12.75">
      <c r="A26" s="8" t="s">
        <v>17</v>
      </c>
      <c r="C26" s="117">
        <v>0</v>
      </c>
      <c r="D26" s="117">
        <f>C25</f>
        <v>0</v>
      </c>
      <c r="E26" s="117">
        <f>D25</f>
        <v>0</v>
      </c>
      <c r="F26" s="117">
        <f>E25</f>
        <v>0</v>
      </c>
      <c r="G26" s="117">
        <f>F25</f>
        <v>0</v>
      </c>
    </row>
    <row r="27" spans="1:7" ht="12.75">
      <c r="A27" s="8" t="s">
        <v>93</v>
      </c>
      <c r="C27" s="8">
        <f>C25-C26</f>
        <v>0</v>
      </c>
      <c r="D27" s="8">
        <f>D25-D26</f>
        <v>0</v>
      </c>
      <c r="E27" s="8">
        <f>E25-E26</f>
        <v>0</v>
      </c>
      <c r="F27" s="8">
        <f>F25-F26</f>
        <v>0</v>
      </c>
      <c r="G27" s="8">
        <f>G25-G26</f>
        <v>0</v>
      </c>
    </row>
    <row r="28" ht="15.75">
      <c r="A28" s="1" t="str">
        <f>A1</f>
        <v>ABC Company Inc</v>
      </c>
    </row>
    <row r="29" ht="15.75">
      <c r="A29" s="1" t="str">
        <f>A2</f>
        <v>Operating and capital expenditure</v>
      </c>
    </row>
    <row r="30" ht="12.75">
      <c r="B30" s="75"/>
    </row>
    <row r="31" spans="1:7" ht="12.75">
      <c r="A31" s="75" t="str">
        <f>A5</f>
        <v>Expense 1</v>
      </c>
      <c r="B31" s="75"/>
      <c r="C31" s="118" t="str">
        <f>C4</f>
        <v>2000/2001</v>
      </c>
      <c r="D31" s="118" t="str">
        <f>D4</f>
        <v>2001/2002</v>
      </c>
      <c r="E31" s="118" t="str">
        <f>E4</f>
        <v>2002/2003</v>
      </c>
      <c r="F31" s="118" t="str">
        <f>F4</f>
        <v>2003/2004</v>
      </c>
      <c r="G31" s="118" t="str">
        <f>G4</f>
        <v>2004/2005</v>
      </c>
    </row>
    <row r="32" spans="1:2" ht="12.75">
      <c r="A32" s="115" t="s">
        <v>126</v>
      </c>
      <c r="B32" s="115"/>
    </row>
    <row r="35" ht="12.75">
      <c r="B35" s="115"/>
    </row>
    <row r="36" ht="12.75">
      <c r="B36" s="115"/>
    </row>
    <row r="37" ht="12.75">
      <c r="B37" s="115"/>
    </row>
    <row r="38" ht="12.75">
      <c r="B38" s="115"/>
    </row>
    <row r="39" ht="12.75">
      <c r="B39" s="115"/>
    </row>
    <row r="40" ht="12.75">
      <c r="B40" s="115"/>
    </row>
    <row r="43" spans="3:7" ht="12.75">
      <c r="C43" s="117"/>
      <c r="D43" s="117"/>
      <c r="E43" s="117"/>
      <c r="F43" s="117"/>
      <c r="G43" s="117"/>
    </row>
    <row r="44" spans="1:7" ht="12.75">
      <c r="A44" s="103" t="s">
        <v>11</v>
      </c>
      <c r="C44" s="8">
        <f>SUM(C33:C43)</f>
        <v>0</v>
      </c>
      <c r="D44" s="8">
        <f>SUM(D33:D43)</f>
        <v>0</v>
      </c>
      <c r="E44" s="8">
        <f>SUM(E33:E43)</f>
        <v>0</v>
      </c>
      <c r="F44" s="8">
        <f>SUM(F33:F43)</f>
        <v>0</v>
      </c>
      <c r="G44" s="8">
        <f>SUM(G33:G43)</f>
        <v>0</v>
      </c>
    </row>
    <row r="46" ht="12.75">
      <c r="A46" s="115" t="s">
        <v>6</v>
      </c>
    </row>
    <row r="51" spans="3:7" ht="12.75">
      <c r="C51" s="117"/>
      <c r="D51" s="117"/>
      <c r="E51" s="117"/>
      <c r="F51" s="117"/>
      <c r="G51" s="117"/>
    </row>
    <row r="52" spans="1:7" ht="12.75">
      <c r="A52" s="103" t="s">
        <v>11</v>
      </c>
      <c r="C52" s="8">
        <f>SUM(C47:C51)</f>
        <v>0</v>
      </c>
      <c r="D52" s="8">
        <f>SUM(D47:D51)</f>
        <v>0</v>
      </c>
      <c r="E52" s="8">
        <f>SUM(E47:E51)</f>
        <v>0</v>
      </c>
      <c r="F52" s="8">
        <f>SUM(F47:F51)</f>
        <v>0</v>
      </c>
      <c r="G52" s="8">
        <f>SUM(G47:G51)</f>
        <v>0</v>
      </c>
    </row>
    <row r="54" ht="15.75">
      <c r="A54" s="1" t="str">
        <f>A1</f>
        <v>ABC Company Inc</v>
      </c>
    </row>
    <row r="55" ht="12.75">
      <c r="A55" s="75" t="str">
        <f>A2</f>
        <v>Operating and capital expenditure</v>
      </c>
    </row>
    <row r="56" spans="1:7" ht="12.75">
      <c r="A56" s="75" t="str">
        <f>A6</f>
        <v>Expense 2</v>
      </c>
      <c r="B56" s="75"/>
      <c r="C56" s="118" t="str">
        <f>C4</f>
        <v>2000/2001</v>
      </c>
      <c r="D56" s="118" t="str">
        <f>D4</f>
        <v>2001/2002</v>
      </c>
      <c r="E56" s="118" t="str">
        <f>E4</f>
        <v>2002/2003</v>
      </c>
      <c r="F56" s="118" t="str">
        <f>F4</f>
        <v>2003/2004</v>
      </c>
      <c r="G56" s="118" t="str">
        <f>G4</f>
        <v>2004/2005</v>
      </c>
    </row>
    <row r="57" spans="1:7" ht="12.75">
      <c r="A57" s="75"/>
      <c r="B57" s="75"/>
      <c r="C57" s="119"/>
      <c r="D57" s="119"/>
      <c r="E57" s="119"/>
      <c r="F57" s="119"/>
      <c r="G57" s="119"/>
    </row>
    <row r="58" spans="1:2" ht="12.75">
      <c r="A58" s="115" t="s">
        <v>126</v>
      </c>
      <c r="B58" s="115"/>
    </row>
    <row r="59" ht="12.75">
      <c r="B59" s="115"/>
    </row>
    <row r="60" ht="12.75">
      <c r="B60" s="115"/>
    </row>
    <row r="61" ht="12.75">
      <c r="B61" s="115"/>
    </row>
    <row r="62" ht="12.75">
      <c r="B62" s="115"/>
    </row>
    <row r="63" ht="12.75">
      <c r="B63" s="115"/>
    </row>
    <row r="64" ht="12.75">
      <c r="B64" s="115"/>
    </row>
    <row r="65" ht="12.75">
      <c r="B65" s="115"/>
    </row>
    <row r="66" ht="12.75">
      <c r="B66" s="115"/>
    </row>
    <row r="67" spans="3:7" ht="12.75">
      <c r="C67" s="117"/>
      <c r="D67" s="117"/>
      <c r="E67" s="117"/>
      <c r="F67" s="117"/>
      <c r="G67" s="117"/>
    </row>
    <row r="68" spans="1:7" ht="12.75">
      <c r="A68" s="103" t="s">
        <v>11</v>
      </c>
      <c r="C68" s="8">
        <f>SUM(C59:C67)</f>
        <v>0</v>
      </c>
      <c r="D68" s="8">
        <f>SUM(D59:D67)</f>
        <v>0</v>
      </c>
      <c r="E68" s="8">
        <f>SUM(E59:E67)</f>
        <v>0</v>
      </c>
      <c r="F68" s="8">
        <f>SUM(F59:F67)</f>
        <v>0</v>
      </c>
      <c r="G68" s="8">
        <f>SUM(G59:G67)</f>
        <v>0</v>
      </c>
    </row>
    <row r="70" ht="12.75">
      <c r="A70" s="115" t="s">
        <v>6</v>
      </c>
    </row>
    <row r="78" spans="3:7" ht="12.75">
      <c r="C78" s="117"/>
      <c r="D78" s="117"/>
      <c r="E78" s="117"/>
      <c r="F78" s="117"/>
      <c r="G78" s="117"/>
    </row>
    <row r="79" spans="1:7" ht="12.75">
      <c r="A79" s="103" t="s">
        <v>11</v>
      </c>
      <c r="C79" s="8">
        <f>SUM(C71:C78)</f>
        <v>0</v>
      </c>
      <c r="D79" s="8">
        <f>SUM(D71:D78)</f>
        <v>0</v>
      </c>
      <c r="E79" s="8">
        <f>SUM(E71:E78)</f>
        <v>0</v>
      </c>
      <c r="F79" s="8">
        <f>SUM(F71:F78)</f>
        <v>0</v>
      </c>
      <c r="G79" s="8">
        <f>SUM(G71:G78)</f>
        <v>0</v>
      </c>
    </row>
    <row r="80" ht="15.75">
      <c r="A80" s="1" t="str">
        <f>A1</f>
        <v>ABC Company Inc</v>
      </c>
    </row>
    <row r="81" ht="12.75">
      <c r="A81" s="75" t="str">
        <f>A2</f>
        <v>Operating and capital expenditure</v>
      </c>
    </row>
    <row r="83" spans="1:7" ht="12.75">
      <c r="A83" s="75" t="str">
        <f>A7</f>
        <v>Expense 3</v>
      </c>
      <c r="C83" s="85" t="str">
        <f>C56</f>
        <v>2000/2001</v>
      </c>
      <c r="D83" s="85" t="str">
        <f>D56</f>
        <v>2001/2002</v>
      </c>
      <c r="E83" s="85" t="str">
        <f>E56</f>
        <v>2002/2003</v>
      </c>
      <c r="F83" s="85" t="str">
        <f>F56</f>
        <v>2003/2004</v>
      </c>
      <c r="G83" s="85" t="str">
        <f>G56</f>
        <v>2004/2005</v>
      </c>
    </row>
    <row r="84" spans="1:7" ht="12.75">
      <c r="A84" s="120" t="s">
        <v>126</v>
      </c>
      <c r="B84" s="103"/>
      <c r="C84" s="103"/>
      <c r="D84" s="103"/>
      <c r="E84" s="103"/>
      <c r="F84" s="103"/>
      <c r="G84" s="103"/>
    </row>
    <row r="88" spans="1:7" ht="12.75">
      <c r="A88" s="121"/>
      <c r="B88" s="103"/>
      <c r="C88" s="103"/>
      <c r="D88" s="103"/>
      <c r="E88" s="103"/>
      <c r="F88" s="103"/>
      <c r="G88" s="103"/>
    </row>
    <row r="89" spans="1:7" ht="12.75">
      <c r="A89" s="121"/>
      <c r="B89" s="103"/>
      <c r="C89" s="122"/>
      <c r="D89" s="122"/>
      <c r="E89" s="122"/>
      <c r="F89" s="122"/>
      <c r="G89" s="122"/>
    </row>
    <row r="90" spans="1:7" ht="12.75">
      <c r="A90" s="103" t="s">
        <v>11</v>
      </c>
      <c r="B90" s="103"/>
      <c r="C90" s="103">
        <f>SUM(C85:C89)</f>
        <v>0</v>
      </c>
      <c r="D90" s="103">
        <f>SUM(D85:D89)</f>
        <v>0</v>
      </c>
      <c r="E90" s="103">
        <f>SUM(E85:E89)</f>
        <v>0</v>
      </c>
      <c r="F90" s="103">
        <f>SUM(F85:F89)</f>
        <v>0</v>
      </c>
      <c r="G90" s="103">
        <f>SUM(G85:G89)</f>
        <v>0</v>
      </c>
    </row>
    <row r="91" spans="1:7" ht="12.75">
      <c r="A91" s="103"/>
      <c r="B91" s="103"/>
      <c r="C91" s="103"/>
      <c r="D91" s="103"/>
      <c r="E91" s="103"/>
      <c r="F91" s="103"/>
      <c r="G91" s="103"/>
    </row>
    <row r="92" spans="1:7" ht="12.75">
      <c r="A92" s="120" t="s">
        <v>6</v>
      </c>
      <c r="B92" s="103"/>
      <c r="C92" s="103"/>
      <c r="D92" s="103"/>
      <c r="E92" s="103"/>
      <c r="F92" s="103"/>
      <c r="G92" s="103"/>
    </row>
    <row r="93" spans="1:7" ht="12.75">
      <c r="A93" s="121"/>
      <c r="B93" s="103"/>
      <c r="C93" s="103"/>
      <c r="D93" s="103"/>
      <c r="E93" s="103"/>
      <c r="F93" s="103"/>
      <c r="G93" s="103"/>
    </row>
    <row r="94" spans="1:7" ht="12.75">
      <c r="A94" s="121"/>
      <c r="B94" s="103"/>
      <c r="C94" s="103"/>
      <c r="D94" s="103"/>
      <c r="E94" s="103"/>
      <c r="F94" s="103"/>
      <c r="G94" s="103"/>
    </row>
    <row r="95" spans="1:7" ht="12.75">
      <c r="A95" s="121"/>
      <c r="B95" s="103"/>
      <c r="C95" s="103"/>
      <c r="D95" s="103"/>
      <c r="E95" s="103"/>
      <c r="F95" s="103"/>
      <c r="G95" s="103"/>
    </row>
    <row r="96" spans="1:7" ht="12.75">
      <c r="A96" s="121"/>
      <c r="B96" s="103"/>
      <c r="C96" s="103"/>
      <c r="D96" s="103"/>
      <c r="E96" s="103"/>
      <c r="F96" s="103"/>
      <c r="G96" s="103"/>
    </row>
    <row r="97" spans="1:7" ht="12.75">
      <c r="A97" s="103"/>
      <c r="B97" s="103"/>
      <c r="C97" s="122"/>
      <c r="D97" s="122"/>
      <c r="E97" s="122"/>
      <c r="F97" s="122"/>
      <c r="G97" s="122"/>
    </row>
    <row r="98" spans="1:7" ht="12.75">
      <c r="A98" s="103" t="s">
        <v>11</v>
      </c>
      <c r="B98" s="103"/>
      <c r="C98" s="103">
        <f>SUM(C93:C97)</f>
        <v>0</v>
      </c>
      <c r="D98" s="103">
        <f>SUM(D93:D97)</f>
        <v>0</v>
      </c>
      <c r="E98" s="103">
        <f>SUM(E93:E97)</f>
        <v>0</v>
      </c>
      <c r="F98" s="103">
        <f>SUM(F93:F97)</f>
        <v>0</v>
      </c>
      <c r="G98" s="103">
        <f>SUM(G93:G97)</f>
        <v>0</v>
      </c>
    </row>
    <row r="99" spans="1:2" ht="15.75">
      <c r="A99" s="123" t="str">
        <f>A1</f>
        <v>ABC Company Inc</v>
      </c>
      <c r="B99" s="103"/>
    </row>
    <row r="100" spans="1:2" ht="15.75">
      <c r="A100" s="123" t="str">
        <f>A2</f>
        <v>Operating and capital expenditure</v>
      </c>
      <c r="B100" s="103"/>
    </row>
    <row r="101" spans="1:2" ht="15.75">
      <c r="A101" s="123"/>
      <c r="B101" s="103"/>
    </row>
    <row r="102" spans="1:7" ht="12.75">
      <c r="A102" s="124" t="str">
        <f>A8</f>
        <v>Expense 4</v>
      </c>
      <c r="B102" s="103"/>
      <c r="C102" s="77" t="str">
        <f>C4</f>
        <v>2000/2001</v>
      </c>
      <c r="D102" s="77" t="str">
        <f>D4</f>
        <v>2001/2002</v>
      </c>
      <c r="E102" s="77" t="str">
        <f>E4</f>
        <v>2002/2003</v>
      </c>
      <c r="F102" s="77" t="str">
        <f>F4</f>
        <v>2003/2004</v>
      </c>
      <c r="G102" s="77" t="str">
        <f>G4</f>
        <v>2004/2005</v>
      </c>
    </row>
    <row r="103" spans="1:7" ht="12.75">
      <c r="A103" s="120" t="s">
        <v>126</v>
      </c>
      <c r="B103" s="103"/>
      <c r="C103" s="103"/>
      <c r="D103" s="103"/>
      <c r="E103" s="103"/>
      <c r="F103" s="103"/>
      <c r="G103" s="103"/>
    </row>
    <row r="107" spans="1:7" ht="12.75">
      <c r="A107" s="121"/>
      <c r="B107" s="103"/>
      <c r="C107" s="103"/>
      <c r="D107" s="103"/>
      <c r="E107" s="103"/>
      <c r="F107" s="103"/>
      <c r="G107" s="103"/>
    </row>
    <row r="108" spans="1:7" ht="12.75">
      <c r="A108" s="121"/>
      <c r="B108" s="103"/>
      <c r="C108" s="122"/>
      <c r="D108" s="122"/>
      <c r="E108" s="122"/>
      <c r="F108" s="122"/>
      <c r="G108" s="122"/>
    </row>
    <row r="109" spans="1:7" ht="12.75">
      <c r="A109" s="103" t="s">
        <v>11</v>
      </c>
      <c r="B109" s="103"/>
      <c r="C109" s="103">
        <f>SUM(C104:C108)</f>
        <v>0</v>
      </c>
      <c r="D109" s="103">
        <f>SUM(D104:D108)</f>
        <v>0</v>
      </c>
      <c r="E109" s="103">
        <f>SUM(E104:E108)</f>
        <v>0</v>
      </c>
      <c r="F109" s="103">
        <f>SUM(F104:F108)</f>
        <v>0</v>
      </c>
      <c r="G109" s="103">
        <f>SUM(G104:G108)</f>
        <v>0</v>
      </c>
    </row>
    <row r="110" spans="1:7" ht="12.75">
      <c r="A110" s="103"/>
      <c r="B110" s="103"/>
      <c r="C110" s="103"/>
      <c r="D110" s="103"/>
      <c r="E110" s="103"/>
      <c r="F110" s="103"/>
      <c r="G110" s="103"/>
    </row>
    <row r="111" spans="1:7" ht="12.75">
      <c r="A111" s="120" t="s">
        <v>6</v>
      </c>
      <c r="B111" s="103"/>
      <c r="C111" s="103"/>
      <c r="D111" s="103"/>
      <c r="E111" s="103"/>
      <c r="F111" s="103"/>
      <c r="G111" s="103"/>
    </row>
    <row r="112" spans="1:7" ht="12.75">
      <c r="A112" s="121"/>
      <c r="B112" s="103"/>
      <c r="C112" s="103"/>
      <c r="D112" s="103"/>
      <c r="E112" s="103"/>
      <c r="F112" s="103"/>
      <c r="G112" s="103"/>
    </row>
    <row r="113" spans="1:7" ht="12.75">
      <c r="A113" s="121"/>
      <c r="B113" s="103"/>
      <c r="C113" s="103"/>
      <c r="D113" s="103"/>
      <c r="E113" s="103"/>
      <c r="F113" s="103"/>
      <c r="G113" s="103"/>
    </row>
    <row r="114" spans="1:7" ht="12.75">
      <c r="A114" s="103"/>
      <c r="B114" s="103"/>
      <c r="C114" s="122"/>
      <c r="D114" s="122"/>
      <c r="E114" s="122"/>
      <c r="F114" s="122"/>
      <c r="G114" s="122"/>
    </row>
    <row r="115" spans="1:7" ht="12.75">
      <c r="A115" s="103" t="s">
        <v>11</v>
      </c>
      <c r="B115" s="103"/>
      <c r="C115" s="103">
        <f>SUM(C112:C114)</f>
        <v>0</v>
      </c>
      <c r="D115" s="103">
        <f>SUM(D112:D114)</f>
        <v>0</v>
      </c>
      <c r="E115" s="103">
        <f>SUM(E112:E114)</f>
        <v>0</v>
      </c>
      <c r="F115" s="103">
        <f>SUM(F112:F114)</f>
        <v>0</v>
      </c>
      <c r="G115" s="103">
        <f>SUM(G112:G114)</f>
        <v>0</v>
      </c>
    </row>
    <row r="116" spans="1:2" ht="15.75">
      <c r="A116" s="123" t="str">
        <f>A1</f>
        <v>ABC Company Inc</v>
      </c>
      <c r="B116" s="103"/>
    </row>
    <row r="117" spans="1:2" ht="15.75">
      <c r="A117" s="123" t="str">
        <f>A2</f>
        <v>Operating and capital expenditure</v>
      </c>
      <c r="B117" s="103"/>
    </row>
    <row r="118" spans="1:2" ht="15.75">
      <c r="A118" s="123"/>
      <c r="B118" s="103"/>
    </row>
    <row r="119" spans="1:7" ht="12.75">
      <c r="A119" s="124" t="str">
        <f>A9</f>
        <v>Expense 5</v>
      </c>
      <c r="B119" s="103"/>
      <c r="C119" s="77" t="str">
        <f>C102</f>
        <v>2000/2001</v>
      </c>
      <c r="D119" s="77" t="str">
        <f>D102</f>
        <v>2001/2002</v>
      </c>
      <c r="E119" s="77" t="str">
        <f>E102</f>
        <v>2002/2003</v>
      </c>
      <c r="F119" s="77" t="str">
        <f>F102</f>
        <v>2003/2004</v>
      </c>
      <c r="G119" s="77" t="str">
        <f>G102</f>
        <v>2004/2005</v>
      </c>
    </row>
    <row r="120" spans="1:7" ht="12.75">
      <c r="A120" s="120" t="s">
        <v>126</v>
      </c>
      <c r="B120" s="103"/>
      <c r="C120" s="103"/>
      <c r="D120" s="103"/>
      <c r="E120" s="103"/>
      <c r="F120" s="103"/>
      <c r="G120" s="103"/>
    </row>
    <row r="121" spans="1:2" ht="12.75">
      <c r="A121" s="121"/>
      <c r="B121" s="103"/>
    </row>
    <row r="122" spans="1:3" ht="12.75">
      <c r="A122" s="121"/>
      <c r="B122" s="103"/>
      <c r="C122" s="103"/>
    </row>
    <row r="123" spans="1:3" ht="12.75">
      <c r="A123" s="121"/>
      <c r="B123" s="103"/>
      <c r="C123" s="103"/>
    </row>
    <row r="124" spans="1:3" ht="12.75">
      <c r="A124" s="121"/>
      <c r="B124" s="103"/>
      <c r="C124" s="103"/>
    </row>
    <row r="125" spans="1:7" ht="12.75">
      <c r="A125" s="121"/>
      <c r="B125" s="103"/>
      <c r="C125" s="103"/>
      <c r="D125" s="103"/>
      <c r="E125" s="103"/>
      <c r="F125" s="103"/>
      <c r="G125" s="103"/>
    </row>
    <row r="126" spans="1:7" ht="12.75">
      <c r="A126" s="121"/>
      <c r="B126" s="103"/>
      <c r="C126" s="103"/>
      <c r="D126" s="103"/>
      <c r="E126" s="103"/>
      <c r="F126" s="103"/>
      <c r="G126" s="103"/>
    </row>
    <row r="127" spans="1:7" ht="12.75">
      <c r="A127" s="121"/>
      <c r="B127" s="103"/>
      <c r="C127" s="103"/>
      <c r="D127" s="103"/>
      <c r="E127" s="103"/>
      <c r="F127" s="103"/>
      <c r="G127" s="103"/>
    </row>
    <row r="128" spans="1:7" ht="12.75">
      <c r="A128" s="121"/>
      <c r="B128" s="103"/>
      <c r="C128" s="122"/>
      <c r="D128" s="122"/>
      <c r="E128" s="122"/>
      <c r="F128" s="122"/>
      <c r="G128" s="122"/>
    </row>
    <row r="129" spans="1:7" ht="12.75">
      <c r="A129" s="103" t="s">
        <v>11</v>
      </c>
      <c r="B129" s="103"/>
      <c r="C129" s="103">
        <f>SUM(C121:C128)</f>
        <v>0</v>
      </c>
      <c r="D129" s="103">
        <f>SUM(D121:D128)</f>
        <v>0</v>
      </c>
      <c r="E129" s="103">
        <f>SUM(E121:E128)</f>
        <v>0</v>
      </c>
      <c r="F129" s="103">
        <f>SUM(F121:F128)</f>
        <v>0</v>
      </c>
      <c r="G129" s="103">
        <f>SUM(G121:G128)</f>
        <v>0</v>
      </c>
    </row>
    <row r="130" spans="1:7" ht="12.75">
      <c r="A130" s="103"/>
      <c r="B130" s="103"/>
      <c r="C130" s="103"/>
      <c r="D130" s="103"/>
      <c r="E130" s="103"/>
      <c r="F130" s="103"/>
      <c r="G130" s="103"/>
    </row>
    <row r="131" spans="1:7" ht="12.75">
      <c r="A131" s="120" t="s">
        <v>6</v>
      </c>
      <c r="B131" s="103"/>
      <c r="C131" s="103"/>
      <c r="D131" s="103"/>
      <c r="E131" s="103"/>
      <c r="F131" s="103"/>
      <c r="G131" s="103"/>
    </row>
    <row r="132" spans="1:7" ht="12.75">
      <c r="A132" s="121"/>
      <c r="B132" s="103"/>
      <c r="C132" s="103"/>
      <c r="E132" s="103"/>
      <c r="F132" s="103"/>
      <c r="G132" s="103"/>
    </row>
    <row r="133" spans="1:7" ht="12.75">
      <c r="A133" s="121"/>
      <c r="B133" s="103"/>
      <c r="C133" s="103"/>
      <c r="D133" s="103"/>
      <c r="E133" s="103"/>
      <c r="F133" s="103"/>
      <c r="G133" s="103"/>
    </row>
    <row r="134" spans="1:7" ht="12.75">
      <c r="A134" s="121"/>
      <c r="B134" s="103"/>
      <c r="C134" s="103"/>
      <c r="D134" s="103"/>
      <c r="E134" s="103"/>
      <c r="F134" s="103"/>
      <c r="G134" s="103"/>
    </row>
    <row r="135" spans="1:7" ht="12.75">
      <c r="A135" s="121"/>
      <c r="B135" s="103"/>
      <c r="C135" s="103"/>
      <c r="D135" s="103"/>
      <c r="E135" s="103"/>
      <c r="F135" s="103"/>
      <c r="G135" s="103"/>
    </row>
    <row r="136" spans="1:7" ht="12.75">
      <c r="A136" s="121"/>
      <c r="B136" s="103"/>
      <c r="C136" s="103"/>
      <c r="D136" s="103"/>
      <c r="E136" s="103"/>
      <c r="F136" s="103"/>
      <c r="G136" s="103"/>
    </row>
    <row r="137" spans="1:7" ht="12.75">
      <c r="A137" s="121"/>
      <c r="B137" s="103"/>
      <c r="C137" s="103"/>
      <c r="D137" s="103"/>
      <c r="E137" s="103"/>
      <c r="F137" s="103"/>
      <c r="G137" s="103"/>
    </row>
    <row r="138" spans="1:7" ht="12.75">
      <c r="A138" s="103"/>
      <c r="B138" s="103"/>
      <c r="C138" s="122"/>
      <c r="D138" s="122"/>
      <c r="E138" s="122"/>
      <c r="F138" s="122"/>
      <c r="G138" s="122"/>
    </row>
    <row r="139" spans="1:7" ht="12.75">
      <c r="A139" s="103" t="s">
        <v>11</v>
      </c>
      <c r="B139" s="103"/>
      <c r="C139" s="103">
        <f>SUM(C132:C138)</f>
        <v>0</v>
      </c>
      <c r="D139" s="103">
        <f>SUM(D132:D138)</f>
        <v>0</v>
      </c>
      <c r="E139" s="103">
        <f>SUM(E132:E138)</f>
        <v>0</v>
      </c>
      <c r="F139" s="103">
        <f>SUM(F132:F138)</f>
        <v>0</v>
      </c>
      <c r="G139" s="103">
        <f>SUM(G132:G138)</f>
        <v>0</v>
      </c>
    </row>
    <row r="140" spans="1:2" ht="12.75">
      <c r="A140" s="124"/>
      <c r="B140" s="103"/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1" r:id="rId1"/>
  <headerFooter alignWithMargins="0">
    <oddFooter>&amp;L&amp;B Confidential&amp;B&amp;C&amp;A&amp;RPage &amp;P</oddFooter>
  </headerFooter>
  <rowBreaks count="5" manualBreakCount="5">
    <brk id="27" max="6" man="1"/>
    <brk id="53" max="6" man="1"/>
    <brk id="79" max="6" man="1"/>
    <brk id="98" max="6" man="1"/>
    <brk id="1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206"/>
  <sheetViews>
    <sheetView zoomScalePageLayoutView="0" workbookViewId="0" topLeftCell="A1">
      <selection activeCell="F33" sqref="F33"/>
    </sheetView>
  </sheetViews>
  <sheetFormatPr defaultColWidth="9.33203125" defaultRowHeight="12.75"/>
  <cols>
    <col min="1" max="16384" width="9.33203125" style="8" customWidth="1"/>
  </cols>
  <sheetData>
    <row r="1" ht="18">
      <c r="A1" s="2" t="str">
        <f>'Summary financial'!A1</f>
        <v>ABC Company Inc</v>
      </c>
    </row>
    <row r="2" ht="15.75">
      <c r="A2" s="1" t="s">
        <v>194</v>
      </c>
    </row>
    <row r="3" ht="15.75">
      <c r="A3" s="1" t="s">
        <v>196</v>
      </c>
    </row>
    <row r="52" ht="18">
      <c r="A52" s="2" t="str">
        <f>A1</f>
        <v>ABC Company Inc</v>
      </c>
    </row>
    <row r="53" ht="15.75">
      <c r="A53" s="1" t="str">
        <f>A2</f>
        <v>Graphical summary</v>
      </c>
    </row>
    <row r="54" ht="15.75">
      <c r="A54" s="1" t="s">
        <v>155</v>
      </c>
    </row>
    <row r="104" ht="18">
      <c r="A104" s="2" t="str">
        <f>A1</f>
        <v>ABC Company Inc</v>
      </c>
    </row>
    <row r="105" ht="15.75">
      <c r="A105" s="1" t="str">
        <f>A2</f>
        <v>Graphical summary</v>
      </c>
    </row>
    <row r="152" ht="18">
      <c r="A152" s="2" t="str">
        <f>A1</f>
        <v>ABC Company Inc</v>
      </c>
    </row>
    <row r="153" ht="15.75">
      <c r="A153" s="1" t="s">
        <v>197</v>
      </c>
    </row>
    <row r="205" ht="18">
      <c r="A205" s="2" t="str">
        <f>A1</f>
        <v>ABC Company Inc</v>
      </c>
    </row>
    <row r="206" ht="15.75">
      <c r="A206" s="1" t="str">
        <f>A2</f>
        <v>Graphical summary</v>
      </c>
    </row>
  </sheetData>
  <sheetProtection/>
  <printOptions/>
  <pageMargins left="0.75" right="0.75" top="1" bottom="1" header="0.5" footer="0.5"/>
  <pageSetup horizontalDpi="300" verticalDpi="300" orientation="portrait" paperSize="9" r:id="rId2"/>
  <rowBreaks count="5" manualBreakCount="5">
    <brk id="51" max="9" man="1"/>
    <brk id="103" max="9" man="1"/>
    <brk id="151" max="9" man="1"/>
    <brk id="204" max="9" man="1"/>
    <brk id="248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193"/>
  <sheetViews>
    <sheetView zoomScalePageLayoutView="0" workbookViewId="0" topLeftCell="A1">
      <selection activeCell="A173" sqref="A173"/>
    </sheetView>
  </sheetViews>
  <sheetFormatPr defaultColWidth="8.83203125" defaultRowHeight="12.75"/>
  <cols>
    <col min="1" max="1" width="27.5" style="72" customWidth="1"/>
    <col min="2" max="2" width="6.16015625" style="72" customWidth="1"/>
    <col min="3" max="3" width="18.33203125" style="72" customWidth="1"/>
    <col min="4" max="6" width="14.83203125" style="72" customWidth="1"/>
    <col min="7" max="7" width="17.5" style="72" customWidth="1"/>
    <col min="8" max="8" width="15.33203125" style="72" customWidth="1"/>
    <col min="9" max="18" width="11.83203125" style="72" customWidth="1"/>
    <col min="19" max="20" width="9.83203125" style="72" customWidth="1"/>
    <col min="21" max="22" width="11.83203125" style="72" customWidth="1"/>
    <col min="23" max="16384" width="8.83203125" style="72" customWidth="1"/>
  </cols>
  <sheetData>
    <row r="1" spans="1:13" s="14" customFormat="1" ht="18">
      <c r="A1" s="6" t="str">
        <f>Assumptions!A1</f>
        <v>ABC Company Inc</v>
      </c>
      <c r="B1" s="6"/>
      <c r="H1" s="37"/>
      <c r="I1" s="37"/>
      <c r="J1" s="37"/>
      <c r="K1" s="37"/>
      <c r="L1" s="37"/>
      <c r="M1" s="37"/>
    </row>
    <row r="2" spans="1:13" s="14" customFormat="1" ht="15.75">
      <c r="A2" s="7" t="s">
        <v>186</v>
      </c>
      <c r="B2" s="7"/>
      <c r="C2" s="36" t="str">
        <f>Assumptions!C36</f>
        <v>2000/2001</v>
      </c>
      <c r="D2" s="36" t="str">
        <f>Assumptions!D36</f>
        <v>2001/2002</v>
      </c>
      <c r="E2" s="36" t="str">
        <f>Assumptions!E36</f>
        <v>2002/2003</v>
      </c>
      <c r="F2" s="36" t="str">
        <f>Assumptions!F36</f>
        <v>2003/2004</v>
      </c>
      <c r="G2" s="36" t="str">
        <f>Assumptions!G36</f>
        <v>2004/2005</v>
      </c>
      <c r="H2" s="37"/>
      <c r="I2" s="37"/>
      <c r="J2" s="37"/>
      <c r="K2" s="37"/>
      <c r="L2" s="37"/>
      <c r="M2" s="37"/>
    </row>
    <row r="3" spans="1:13" s="19" customFormat="1" ht="11.25">
      <c r="A3" s="17"/>
      <c r="B3" s="17"/>
      <c r="H3" s="21"/>
      <c r="I3" s="21"/>
      <c r="J3" s="21"/>
      <c r="K3" s="21"/>
      <c r="L3" s="21"/>
      <c r="M3" s="21"/>
    </row>
    <row r="4" spans="1:13" s="19" customFormat="1" ht="11.25">
      <c r="A4" s="17" t="s">
        <v>188</v>
      </c>
      <c r="B4" s="17"/>
      <c r="H4" s="21"/>
      <c r="I4" s="21"/>
      <c r="J4" s="21"/>
      <c r="K4" s="21"/>
      <c r="L4" s="21"/>
      <c r="M4" s="21"/>
    </row>
    <row r="5" spans="1:13" s="19" customFormat="1" ht="11.25">
      <c r="A5" s="17" t="s">
        <v>169</v>
      </c>
      <c r="B5" s="18"/>
      <c r="H5" s="21"/>
      <c r="I5" s="21"/>
      <c r="J5" s="21"/>
      <c r="K5" s="21"/>
      <c r="L5" s="21"/>
      <c r="M5" s="21"/>
    </row>
    <row r="6" spans="1:13" s="19" customFormat="1" ht="11.25">
      <c r="A6" s="26" t="str">
        <f>Assumptions!A39</f>
        <v>Revenue 1</v>
      </c>
      <c r="C6" s="38">
        <f>'Revenue 1'!C31</f>
        <v>0</v>
      </c>
      <c r="D6" s="38">
        <f>'Revenue 1'!D31</f>
        <v>0</v>
      </c>
      <c r="E6" s="38">
        <f>'Revenue 1'!E31</f>
        <v>100</v>
      </c>
      <c r="F6" s="38">
        <f>'Revenue 1'!F31</f>
        <v>200</v>
      </c>
      <c r="G6" s="38">
        <f>'Revenue 1'!G31</f>
        <v>300</v>
      </c>
      <c r="H6" s="21"/>
      <c r="I6" s="21"/>
      <c r="J6" s="21"/>
      <c r="K6" s="21"/>
      <c r="L6" s="21"/>
      <c r="M6" s="21"/>
    </row>
    <row r="7" spans="1:13" s="19" customFormat="1" ht="11.25">
      <c r="A7" s="26" t="str">
        <f>Assumptions!A40</f>
        <v>Revenue 2</v>
      </c>
      <c r="C7" s="38">
        <f>'Revenue 2'!C31</f>
        <v>0</v>
      </c>
      <c r="D7" s="38">
        <f>'Revenue 2'!D31</f>
        <v>0</v>
      </c>
      <c r="E7" s="38">
        <f>'Revenue 2'!E31</f>
        <v>0</v>
      </c>
      <c r="F7" s="38">
        <f>'Revenue 2'!F31</f>
        <v>0</v>
      </c>
      <c r="G7" s="38">
        <f>'Revenue 2'!G31</f>
        <v>0</v>
      </c>
      <c r="H7" s="21"/>
      <c r="I7" s="21"/>
      <c r="J7" s="21"/>
      <c r="K7" s="21"/>
      <c r="L7" s="21"/>
      <c r="M7" s="21"/>
    </row>
    <row r="8" spans="1:13" s="19" customFormat="1" ht="11.25">
      <c r="A8" s="26" t="str">
        <f>Assumptions!A41</f>
        <v>Revenue 3</v>
      </c>
      <c r="C8" s="38">
        <f>'Revenue 3'!C35</f>
        <v>0</v>
      </c>
      <c r="D8" s="38">
        <f>'Revenue 3'!D35</f>
        <v>25</v>
      </c>
      <c r="E8" s="38">
        <f>'Revenue 3'!E35</f>
        <v>225</v>
      </c>
      <c r="F8" s="38">
        <f>'Revenue 3'!F35</f>
        <v>225</v>
      </c>
      <c r="G8" s="38">
        <f>'Revenue 3'!G35</f>
        <v>225</v>
      </c>
      <c r="H8" s="21"/>
      <c r="I8" s="21"/>
      <c r="J8" s="21"/>
      <c r="K8" s="21"/>
      <c r="L8" s="21"/>
      <c r="M8" s="21"/>
    </row>
    <row r="9" spans="1:13" s="19" customFormat="1" ht="11.25">
      <c r="A9" s="26" t="str">
        <f>Assumptions!A42</f>
        <v>Revenue 4</v>
      </c>
      <c r="C9" s="38">
        <f>'Revenue 4'!C31</f>
        <v>0</v>
      </c>
      <c r="D9" s="38">
        <f>'Revenue 4'!D31</f>
        <v>0</v>
      </c>
      <c r="E9" s="38">
        <f>'Revenue 4'!E31</f>
        <v>650</v>
      </c>
      <c r="F9" s="38">
        <f>'Revenue 4'!F31</f>
        <v>1375</v>
      </c>
      <c r="G9" s="38">
        <f>'Revenue 4'!G31</f>
        <v>2200</v>
      </c>
      <c r="H9" s="21"/>
      <c r="I9" s="21"/>
      <c r="J9" s="21"/>
      <c r="K9" s="21"/>
      <c r="L9" s="21"/>
      <c r="M9" s="21"/>
    </row>
    <row r="10" spans="1:13" s="19" customFormat="1" ht="11.25">
      <c r="A10" s="26" t="str">
        <f>Assumptions!A43</f>
        <v>Revenue 5</v>
      </c>
      <c r="C10" s="39">
        <f>'Revenue 5'!C35</f>
        <v>0</v>
      </c>
      <c r="D10" s="39">
        <f>'Revenue 5'!D35</f>
        <v>0</v>
      </c>
      <c r="E10" s="39">
        <f>'Revenue 5'!E35</f>
        <v>100</v>
      </c>
      <c r="F10" s="39">
        <f>'Revenue 5'!F35</f>
        <v>100</v>
      </c>
      <c r="G10" s="39">
        <f>'Revenue 5'!G35</f>
        <v>100</v>
      </c>
      <c r="H10" s="21"/>
      <c r="I10" s="21"/>
      <c r="J10" s="21"/>
      <c r="K10" s="21"/>
      <c r="L10" s="21"/>
      <c r="M10" s="21"/>
    </row>
    <row r="11" spans="1:13" s="19" customFormat="1" ht="11.25">
      <c r="A11" s="40"/>
      <c r="C11" s="38">
        <f>SUM(C6:C10)</f>
        <v>0</v>
      </c>
      <c r="D11" s="38">
        <f>SUM(D6:D10)</f>
        <v>25</v>
      </c>
      <c r="E11" s="38">
        <f>SUM(E6:E10)</f>
        <v>1075</v>
      </c>
      <c r="F11" s="38">
        <f>SUM(F6:F10)</f>
        <v>1900</v>
      </c>
      <c r="G11" s="38">
        <f>SUM(G6:G10)</f>
        <v>2825</v>
      </c>
      <c r="H11" s="21"/>
      <c r="I11" s="21"/>
      <c r="J11" s="21"/>
      <c r="K11" s="21"/>
      <c r="L11" s="21"/>
      <c r="M11" s="21"/>
    </row>
    <row r="12" spans="1:13" s="19" customFormat="1" ht="11.25">
      <c r="A12" s="17"/>
      <c r="B12" s="17"/>
      <c r="H12" s="21"/>
      <c r="I12" s="21"/>
      <c r="J12" s="21"/>
      <c r="K12" s="21"/>
      <c r="L12" s="21"/>
      <c r="M12" s="21"/>
    </row>
    <row r="13" spans="1:13" s="19" customFormat="1" ht="11.25">
      <c r="A13" s="17" t="s">
        <v>170</v>
      </c>
      <c r="B13" s="18"/>
      <c r="C13" s="41"/>
      <c r="D13" s="41"/>
      <c r="E13" s="41"/>
      <c r="F13" s="41"/>
      <c r="G13" s="41"/>
      <c r="H13" s="21"/>
      <c r="I13" s="21"/>
      <c r="J13" s="21"/>
      <c r="K13" s="21"/>
      <c r="L13" s="21"/>
      <c r="M13" s="21"/>
    </row>
    <row r="14" spans="1:13" s="19" customFormat="1" ht="11.25">
      <c r="A14" s="26" t="str">
        <f>A6</f>
        <v>Revenue 1</v>
      </c>
      <c r="C14" s="38">
        <f>'Revenue 1'!C38</f>
        <v>0</v>
      </c>
      <c r="D14" s="38">
        <f>'Revenue 1'!D38</f>
        <v>0</v>
      </c>
      <c r="E14" s="38">
        <f>'Revenue 1'!E38</f>
        <v>0</v>
      </c>
      <c r="F14" s="38">
        <f>'Revenue 1'!F38</f>
        <v>0</v>
      </c>
      <c r="G14" s="38">
        <f>'Revenue 1'!G38</f>
        <v>0</v>
      </c>
      <c r="H14" s="21"/>
      <c r="I14" s="21"/>
      <c r="J14" s="21"/>
      <c r="K14" s="21"/>
      <c r="L14" s="21"/>
      <c r="M14" s="21"/>
    </row>
    <row r="15" spans="1:13" s="19" customFormat="1" ht="11.25">
      <c r="A15" s="26" t="str">
        <f>A7</f>
        <v>Revenue 2</v>
      </c>
      <c r="C15" s="38">
        <f>'Revenue 2'!C38</f>
        <v>0</v>
      </c>
      <c r="D15" s="38">
        <f>'Revenue 2'!D38</f>
        <v>50</v>
      </c>
      <c r="E15" s="38">
        <f>'Revenue 2'!E38</f>
        <v>100</v>
      </c>
      <c r="F15" s="38">
        <f>'Revenue 2'!F38</f>
        <v>150</v>
      </c>
      <c r="G15" s="38">
        <f>'Revenue 2'!G38</f>
        <v>200</v>
      </c>
      <c r="H15" s="21"/>
      <c r="I15" s="21"/>
      <c r="J15" s="21"/>
      <c r="K15" s="21"/>
      <c r="L15" s="21"/>
      <c r="M15" s="21"/>
    </row>
    <row r="16" spans="1:13" s="19" customFormat="1" ht="11.25">
      <c r="A16" s="26" t="str">
        <f>A8</f>
        <v>Revenue 3</v>
      </c>
      <c r="C16" s="38">
        <f>'Revenue 3'!C43</f>
        <v>0</v>
      </c>
      <c r="D16" s="38">
        <f>'Revenue 3'!D43</f>
        <v>0</v>
      </c>
      <c r="E16" s="38">
        <f>'Revenue 3'!E43</f>
        <v>0</v>
      </c>
      <c r="F16" s="38">
        <f>'Revenue 3'!F43</f>
        <v>0</v>
      </c>
      <c r="G16" s="38">
        <f>'Revenue 3'!G43</f>
        <v>0</v>
      </c>
      <c r="H16" s="21"/>
      <c r="I16" s="21"/>
      <c r="J16" s="21"/>
      <c r="K16" s="21"/>
      <c r="L16" s="21"/>
      <c r="M16" s="21"/>
    </row>
    <row r="17" spans="1:13" s="19" customFormat="1" ht="11.25">
      <c r="A17" s="26" t="str">
        <f>A9</f>
        <v>Revenue 4</v>
      </c>
      <c r="C17" s="38">
        <f>'Revenue 4'!C38</f>
        <v>0</v>
      </c>
      <c r="D17" s="38">
        <f>'Revenue 4'!D38</f>
        <v>0</v>
      </c>
      <c r="E17" s="38">
        <f>'Revenue 4'!E38</f>
        <v>0</v>
      </c>
      <c r="F17" s="38">
        <f>'Revenue 4'!F38</f>
        <v>0</v>
      </c>
      <c r="G17" s="38">
        <f>'Revenue 4'!G38</f>
        <v>0</v>
      </c>
      <c r="H17" s="21"/>
      <c r="I17" s="21"/>
      <c r="J17" s="21"/>
      <c r="K17" s="21"/>
      <c r="L17" s="21"/>
      <c r="M17" s="21"/>
    </row>
    <row r="18" spans="1:13" s="19" customFormat="1" ht="11.25">
      <c r="A18" s="26" t="str">
        <f>A10</f>
        <v>Revenue 5</v>
      </c>
      <c r="C18" s="39">
        <f>'Revenue 5'!C43</f>
        <v>0</v>
      </c>
      <c r="D18" s="39">
        <f>'Revenue 5'!D43</f>
        <v>0</v>
      </c>
      <c r="E18" s="39">
        <f>'Revenue 5'!E43</f>
        <v>0</v>
      </c>
      <c r="F18" s="39">
        <f>'Revenue 5'!F43</f>
        <v>0</v>
      </c>
      <c r="G18" s="39">
        <f>'Revenue 5'!G43</f>
        <v>0</v>
      </c>
      <c r="H18" s="21"/>
      <c r="I18" s="21"/>
      <c r="J18" s="21"/>
      <c r="K18" s="21"/>
      <c r="L18" s="21"/>
      <c r="M18" s="21"/>
    </row>
    <row r="19" spans="1:13" s="19" customFormat="1" ht="11.25">
      <c r="A19" s="40"/>
      <c r="C19" s="38">
        <f>SUM(C14:C18)</f>
        <v>0</v>
      </c>
      <c r="D19" s="38">
        <f>SUM(D14:D18)</f>
        <v>50</v>
      </c>
      <c r="E19" s="38">
        <f>SUM(E14:E18)</f>
        <v>100</v>
      </c>
      <c r="F19" s="38">
        <f>SUM(F14:F18)</f>
        <v>150</v>
      </c>
      <c r="G19" s="38">
        <f>SUM(G14:G18)</f>
        <v>200</v>
      </c>
      <c r="H19" s="21"/>
      <c r="I19" s="21"/>
      <c r="J19" s="21"/>
      <c r="K19" s="21"/>
      <c r="L19" s="21"/>
      <c r="M19" s="21"/>
    </row>
    <row r="20" spans="1:13" s="19" customFormat="1" ht="11.25">
      <c r="A20" s="17"/>
      <c r="B20" s="17"/>
      <c r="H20" s="21"/>
      <c r="I20" s="21"/>
      <c r="J20" s="21"/>
      <c r="K20" s="21"/>
      <c r="L20" s="21"/>
      <c r="M20" s="21"/>
    </row>
    <row r="21" spans="1:13" s="19" customFormat="1" ht="11.25">
      <c r="A21" s="17" t="s">
        <v>184</v>
      </c>
      <c r="B21" s="18"/>
      <c r="C21" s="41" t="str">
        <f>C2</f>
        <v>2000/2001</v>
      </c>
      <c r="D21" s="41" t="str">
        <f>D2</f>
        <v>2001/2002</v>
      </c>
      <c r="E21" s="41" t="str">
        <f>E2</f>
        <v>2002/2003</v>
      </c>
      <c r="F21" s="41" t="str">
        <f>F2</f>
        <v>2003/2004</v>
      </c>
      <c r="G21" s="41" t="str">
        <f>G2</f>
        <v>2004/2005</v>
      </c>
      <c r="H21" s="21"/>
      <c r="I21" s="21"/>
      <c r="J21" s="21"/>
      <c r="K21" s="21"/>
      <c r="L21" s="21"/>
      <c r="M21" s="21"/>
    </row>
    <row r="22" spans="1:13" s="19" customFormat="1" ht="11.25">
      <c r="A22" s="19" t="str">
        <f>A6</f>
        <v>Revenue 1</v>
      </c>
      <c r="C22" s="38">
        <f>'Revenue 1'!C10</f>
        <v>0</v>
      </c>
      <c r="D22" s="38">
        <f>'Revenue 1'!D10</f>
        <v>0</v>
      </c>
      <c r="E22" s="38">
        <f>'Revenue 1'!E10</f>
        <v>100</v>
      </c>
      <c r="F22" s="38">
        <f>'Revenue 1'!F10</f>
        <v>200</v>
      </c>
      <c r="G22" s="38">
        <f>'Revenue 1'!G10</f>
        <v>300</v>
      </c>
      <c r="H22" s="21"/>
      <c r="I22" s="21"/>
      <c r="J22" s="21"/>
      <c r="K22" s="21"/>
      <c r="L22" s="21"/>
      <c r="M22" s="21"/>
    </row>
    <row r="23" spans="1:13" s="19" customFormat="1" ht="11.25">
      <c r="A23" s="19" t="str">
        <f>A7</f>
        <v>Revenue 2</v>
      </c>
      <c r="C23" s="38">
        <f>'Revenue 2'!C10</f>
        <v>0</v>
      </c>
      <c r="D23" s="38">
        <f>'Revenue 2'!D10</f>
        <v>50</v>
      </c>
      <c r="E23" s="38">
        <f>'Revenue 2'!E10</f>
        <v>100</v>
      </c>
      <c r="F23" s="38">
        <f>'Revenue 2'!F10</f>
        <v>150</v>
      </c>
      <c r="G23" s="38">
        <f>'Revenue 2'!G10</f>
        <v>200</v>
      </c>
      <c r="H23" s="21"/>
      <c r="I23" s="21"/>
      <c r="J23" s="21"/>
      <c r="K23" s="21"/>
      <c r="L23" s="21"/>
      <c r="M23" s="21"/>
    </row>
    <row r="24" spans="1:13" s="19" customFormat="1" ht="11.25">
      <c r="A24" s="19" t="str">
        <f>A8</f>
        <v>Revenue 3</v>
      </c>
      <c r="C24" s="38">
        <f>'Revenue 3'!C11</f>
        <v>0</v>
      </c>
      <c r="D24" s="38">
        <f>'Revenue 3'!D11</f>
        <v>25</v>
      </c>
      <c r="E24" s="38">
        <f>'Revenue 3'!E11</f>
        <v>225</v>
      </c>
      <c r="F24" s="38">
        <f>'Revenue 3'!F11</f>
        <v>225</v>
      </c>
      <c r="G24" s="38">
        <f>'Revenue 3'!G11</f>
        <v>225</v>
      </c>
      <c r="H24" s="21"/>
      <c r="I24" s="21"/>
      <c r="J24" s="21"/>
      <c r="K24" s="21"/>
      <c r="L24" s="21"/>
      <c r="M24" s="21"/>
    </row>
    <row r="25" spans="1:13" s="19" customFormat="1" ht="11.25">
      <c r="A25" s="19" t="str">
        <f>A9</f>
        <v>Revenue 4</v>
      </c>
      <c r="C25" s="38">
        <f>'Revenue 4'!C10</f>
        <v>0</v>
      </c>
      <c r="D25" s="38">
        <f>'Revenue 4'!D10</f>
        <v>0</v>
      </c>
      <c r="E25" s="38">
        <f>'Revenue 4'!E10</f>
        <v>650</v>
      </c>
      <c r="F25" s="38">
        <f>'Revenue 4'!F10</f>
        <v>1375</v>
      </c>
      <c r="G25" s="38">
        <f>'Revenue 4'!G10</f>
        <v>2200</v>
      </c>
      <c r="H25" s="21"/>
      <c r="I25" s="21"/>
      <c r="J25" s="21"/>
      <c r="K25" s="21"/>
      <c r="L25" s="21"/>
      <c r="M25" s="21"/>
    </row>
    <row r="26" spans="1:13" s="19" customFormat="1" ht="11.25">
      <c r="A26" s="19" t="str">
        <f>A10</f>
        <v>Revenue 5</v>
      </c>
      <c r="C26" s="39">
        <f>'Revenue 5'!C11</f>
        <v>0</v>
      </c>
      <c r="D26" s="39">
        <f>'Revenue 5'!D11</f>
        <v>0</v>
      </c>
      <c r="E26" s="39">
        <f>'Revenue 5'!E11</f>
        <v>100</v>
      </c>
      <c r="F26" s="39">
        <f>'Revenue 5'!F11</f>
        <v>100</v>
      </c>
      <c r="G26" s="39">
        <f>'Revenue 5'!G11</f>
        <v>100</v>
      </c>
      <c r="H26" s="21"/>
      <c r="I26" s="21"/>
      <c r="J26" s="21"/>
      <c r="K26" s="21"/>
      <c r="L26" s="21"/>
      <c r="M26" s="21"/>
    </row>
    <row r="27" spans="1:13" s="42" customFormat="1" ht="11.25">
      <c r="A27" s="41" t="s">
        <v>184</v>
      </c>
      <c r="C27" s="43">
        <f>SUM(C22:C26)</f>
        <v>0</v>
      </c>
      <c r="D27" s="43">
        <f>SUM(D22:D26)</f>
        <v>75</v>
      </c>
      <c r="E27" s="43">
        <f>SUM(E22:E26)</f>
        <v>1175</v>
      </c>
      <c r="F27" s="43">
        <f>SUM(F22:F26)</f>
        <v>2050</v>
      </c>
      <c r="G27" s="43">
        <f>SUM(G22:G26)</f>
        <v>3025</v>
      </c>
      <c r="H27" s="44"/>
      <c r="I27" s="45"/>
      <c r="J27" s="45"/>
      <c r="K27" s="45"/>
      <c r="L27" s="45"/>
      <c r="M27" s="45"/>
    </row>
    <row r="28" spans="1:13" s="19" customFormat="1" ht="11.25">
      <c r="A28" s="40"/>
      <c r="C28" s="38"/>
      <c r="D28" s="38"/>
      <c r="E28" s="38"/>
      <c r="F28" s="38"/>
      <c r="G28" s="38"/>
      <c r="H28" s="21"/>
      <c r="I28" s="21"/>
      <c r="J28" s="21"/>
      <c r="K28" s="21"/>
      <c r="L28" s="21"/>
      <c r="M28" s="21"/>
    </row>
    <row r="29" spans="1:13" s="42" customFormat="1" ht="11.25">
      <c r="A29" s="17" t="s">
        <v>183</v>
      </c>
      <c r="C29" s="46"/>
      <c r="D29" s="46"/>
      <c r="E29" s="46"/>
      <c r="F29" s="46"/>
      <c r="G29" s="46"/>
      <c r="H29" s="45"/>
      <c r="I29" s="45"/>
      <c r="J29" s="45"/>
      <c r="K29" s="45"/>
      <c r="L29" s="45"/>
      <c r="M29" s="45"/>
    </row>
    <row r="30" spans="1:13" s="42" customFormat="1" ht="11.25">
      <c r="A30" s="17" t="s">
        <v>138</v>
      </c>
      <c r="C30" s="43"/>
      <c r="D30" s="43"/>
      <c r="E30" s="43"/>
      <c r="F30" s="43"/>
      <c r="G30" s="43"/>
      <c r="H30" s="45"/>
      <c r="I30" s="45"/>
      <c r="J30" s="45"/>
      <c r="K30" s="45"/>
      <c r="L30" s="45"/>
      <c r="M30" s="45"/>
    </row>
    <row r="31" spans="1:13" s="42" customFormat="1" ht="11.25">
      <c r="A31" s="26" t="str">
        <f>A6</f>
        <v>Revenue 1</v>
      </c>
      <c r="C31" s="38">
        <f>'Revenue 1'!C45</f>
        <v>0</v>
      </c>
      <c r="D31" s="38">
        <f>'Revenue 1'!D45</f>
        <v>0</v>
      </c>
      <c r="E31" s="38">
        <f>'Revenue 1'!E45</f>
        <v>20</v>
      </c>
      <c r="F31" s="38">
        <f>'Revenue 1'!F45</f>
        <v>40</v>
      </c>
      <c r="G31" s="38">
        <f>'Revenue 1'!G45</f>
        <v>60</v>
      </c>
      <c r="H31" s="45"/>
      <c r="I31" s="45"/>
      <c r="J31" s="45"/>
      <c r="K31" s="45"/>
      <c r="L31" s="45"/>
      <c r="M31" s="45"/>
    </row>
    <row r="32" spans="1:13" s="42" customFormat="1" ht="11.25">
      <c r="A32" s="26" t="str">
        <f>A7</f>
        <v>Revenue 2</v>
      </c>
      <c r="C32" s="38">
        <f>'Revenue 2'!C31</f>
        <v>0</v>
      </c>
      <c r="D32" s="38">
        <f>'Revenue 2'!D31</f>
        <v>0</v>
      </c>
      <c r="E32" s="38">
        <f>'Revenue 2'!E31</f>
        <v>0</v>
      </c>
      <c r="F32" s="38">
        <f>'Revenue 2'!F31</f>
        <v>0</v>
      </c>
      <c r="G32" s="38">
        <f>'Revenue 2'!G31</f>
        <v>0</v>
      </c>
      <c r="H32" s="45"/>
      <c r="I32" s="45"/>
      <c r="J32" s="45"/>
      <c r="K32" s="45"/>
      <c r="L32" s="45"/>
      <c r="M32" s="45"/>
    </row>
    <row r="33" spans="1:13" s="42" customFormat="1" ht="11.25">
      <c r="A33" s="26" t="str">
        <f>A8</f>
        <v>Revenue 3</v>
      </c>
      <c r="C33" s="38">
        <f>'Revenue 3'!C51</f>
        <v>0</v>
      </c>
      <c r="D33" s="38">
        <f>'Revenue 3'!D51</f>
        <v>5</v>
      </c>
      <c r="E33" s="38">
        <f>'Revenue 3'!E51</f>
        <v>35</v>
      </c>
      <c r="F33" s="38">
        <f>'Revenue 3'!F51</f>
        <v>35</v>
      </c>
      <c r="G33" s="38">
        <f>'Revenue 3'!G51</f>
        <v>35</v>
      </c>
      <c r="H33" s="45"/>
      <c r="I33" s="45"/>
      <c r="J33" s="45"/>
      <c r="K33" s="45"/>
      <c r="L33" s="45"/>
      <c r="M33" s="45"/>
    </row>
    <row r="34" spans="1:13" s="42" customFormat="1" ht="11.25">
      <c r="A34" s="26" t="str">
        <f>A9</f>
        <v>Revenue 4</v>
      </c>
      <c r="C34" s="38">
        <f>'Revenue 4'!C45</f>
        <v>0</v>
      </c>
      <c r="D34" s="38">
        <f>'Revenue 4'!D45</f>
        <v>0</v>
      </c>
      <c r="E34" s="38">
        <f>'Revenue 4'!E45</f>
        <v>435</v>
      </c>
      <c r="F34" s="38">
        <f>'Revenue 4'!F45</f>
        <v>937.5</v>
      </c>
      <c r="G34" s="38">
        <f>'Revenue 4'!G45</f>
        <v>1530</v>
      </c>
      <c r="H34" s="45"/>
      <c r="I34" s="45"/>
      <c r="J34" s="45"/>
      <c r="K34" s="45"/>
      <c r="L34" s="45"/>
      <c r="M34" s="45"/>
    </row>
    <row r="35" spans="1:13" s="42" customFormat="1" ht="11.25">
      <c r="A35" s="26" t="str">
        <f>A10</f>
        <v>Revenue 5</v>
      </c>
      <c r="C35" s="39">
        <f>'Revenue 5'!C51</f>
        <v>0</v>
      </c>
      <c r="D35" s="39">
        <f>'Revenue 5'!D51</f>
        <v>0</v>
      </c>
      <c r="E35" s="39">
        <f>'Revenue 5'!E51</f>
        <v>35</v>
      </c>
      <c r="F35" s="39">
        <f>'Revenue 5'!F51</f>
        <v>35</v>
      </c>
      <c r="G35" s="39">
        <f>'Revenue 5'!G51</f>
        <v>35</v>
      </c>
      <c r="H35" s="45"/>
      <c r="I35" s="45"/>
      <c r="J35" s="45"/>
      <c r="K35" s="45"/>
      <c r="L35" s="45"/>
      <c r="M35" s="45"/>
    </row>
    <row r="36" spans="1:13" s="19" customFormat="1" ht="11.25">
      <c r="A36" s="26"/>
      <c r="B36" s="27"/>
      <c r="C36" s="38">
        <f>SUM(C31:C35)</f>
        <v>0</v>
      </c>
      <c r="D36" s="38">
        <f>SUM(D31:D35)</f>
        <v>5</v>
      </c>
      <c r="E36" s="38">
        <f>SUM(E31:E35)</f>
        <v>525</v>
      </c>
      <c r="F36" s="38">
        <f>SUM(F31:F35)</f>
        <v>1047.5</v>
      </c>
      <c r="G36" s="38">
        <f>SUM(G31:G35)</f>
        <v>1660</v>
      </c>
      <c r="H36" s="21"/>
      <c r="I36" s="21"/>
      <c r="J36" s="21"/>
      <c r="K36" s="21"/>
      <c r="L36" s="21"/>
      <c r="M36" s="21"/>
    </row>
    <row r="37" spans="1:13" s="42" customFormat="1" ht="11.25">
      <c r="A37" s="17" t="s">
        <v>144</v>
      </c>
      <c r="C37" s="43"/>
      <c r="D37" s="43"/>
      <c r="E37" s="43"/>
      <c r="F37" s="43"/>
      <c r="G37" s="43"/>
      <c r="H37" s="45"/>
      <c r="I37" s="45"/>
      <c r="J37" s="45"/>
      <c r="K37" s="45"/>
      <c r="L37" s="45"/>
      <c r="M37" s="45"/>
    </row>
    <row r="38" spans="1:13" s="42" customFormat="1" ht="11.25">
      <c r="A38" s="26" t="str">
        <f>A14</f>
        <v>Revenue 1</v>
      </c>
      <c r="C38" s="38">
        <f>'Revenue 1'!C52</f>
        <v>0</v>
      </c>
      <c r="D38" s="38">
        <f>'Revenue 1'!D52</f>
        <v>0</v>
      </c>
      <c r="E38" s="38">
        <f>'Revenue 1'!E52</f>
        <v>0</v>
      </c>
      <c r="F38" s="38">
        <f>'Revenue 1'!F52</f>
        <v>0</v>
      </c>
      <c r="G38" s="38">
        <f>'Revenue 1'!G52</f>
        <v>0</v>
      </c>
      <c r="H38" s="45"/>
      <c r="I38" s="45"/>
      <c r="J38" s="45"/>
      <c r="K38" s="45"/>
      <c r="L38" s="45"/>
      <c r="M38" s="45"/>
    </row>
    <row r="39" spans="1:13" s="42" customFormat="1" ht="11.25">
      <c r="A39" s="26" t="str">
        <f>A15</f>
        <v>Revenue 2</v>
      </c>
      <c r="C39" s="38">
        <f>'Revenue 2'!C38</f>
        <v>0</v>
      </c>
      <c r="D39" s="38">
        <f>'Revenue 2'!D38</f>
        <v>50</v>
      </c>
      <c r="E39" s="38">
        <f>'Revenue 2'!E38</f>
        <v>100</v>
      </c>
      <c r="F39" s="38">
        <f>'Revenue 2'!F38</f>
        <v>150</v>
      </c>
      <c r="G39" s="38">
        <f>'Revenue 2'!G38</f>
        <v>200</v>
      </c>
      <c r="H39" s="45"/>
      <c r="I39" s="45"/>
      <c r="J39" s="45"/>
      <c r="K39" s="45"/>
      <c r="L39" s="45"/>
      <c r="M39" s="45"/>
    </row>
    <row r="40" spans="1:13" s="42" customFormat="1" ht="11.25">
      <c r="A40" s="26" t="str">
        <f>A16</f>
        <v>Revenue 3</v>
      </c>
      <c r="C40" s="38">
        <f>'Revenue 3'!C59</f>
        <v>0</v>
      </c>
      <c r="D40" s="38">
        <f>'Revenue 3'!D59</f>
        <v>0</v>
      </c>
      <c r="E40" s="38">
        <f>'Revenue 3'!E59</f>
        <v>0</v>
      </c>
      <c r="F40" s="38">
        <f>'Revenue 3'!F59</f>
        <v>0</v>
      </c>
      <c r="G40" s="38">
        <f>'Revenue 3'!G59</f>
        <v>0</v>
      </c>
      <c r="H40" s="45"/>
      <c r="I40" s="45"/>
      <c r="J40" s="45"/>
      <c r="K40" s="45"/>
      <c r="L40" s="45"/>
      <c r="M40" s="45"/>
    </row>
    <row r="41" spans="1:13" s="42" customFormat="1" ht="11.25">
      <c r="A41" s="26" t="str">
        <f>A17</f>
        <v>Revenue 4</v>
      </c>
      <c r="C41" s="38">
        <f>'Revenue 4'!C52</f>
        <v>0</v>
      </c>
      <c r="D41" s="38">
        <f>'Revenue 4'!D52</f>
        <v>0</v>
      </c>
      <c r="E41" s="38">
        <f>'Revenue 4'!E52</f>
        <v>0</v>
      </c>
      <c r="F41" s="38">
        <f>'Revenue 4'!F52</f>
        <v>0</v>
      </c>
      <c r="G41" s="38">
        <f>'Revenue 4'!G52</f>
        <v>0</v>
      </c>
      <c r="H41" s="45"/>
      <c r="I41" s="45"/>
      <c r="J41" s="45"/>
      <c r="K41" s="45"/>
      <c r="L41" s="45"/>
      <c r="M41" s="45"/>
    </row>
    <row r="42" spans="1:13" s="42" customFormat="1" ht="11.25">
      <c r="A42" s="26" t="str">
        <f>A18</f>
        <v>Revenue 5</v>
      </c>
      <c r="C42" s="39">
        <f>'Revenue 5'!C59</f>
        <v>0</v>
      </c>
      <c r="D42" s="39">
        <f>'Revenue 5'!D59</f>
        <v>0</v>
      </c>
      <c r="E42" s="39">
        <f>'Revenue 5'!E59</f>
        <v>0</v>
      </c>
      <c r="F42" s="39">
        <f>'Revenue 5'!F59</f>
        <v>0</v>
      </c>
      <c r="G42" s="39">
        <f>'Revenue 5'!G59</f>
        <v>0</v>
      </c>
      <c r="H42" s="45"/>
      <c r="I42" s="45"/>
      <c r="J42" s="45"/>
      <c r="K42" s="45"/>
      <c r="L42" s="45"/>
      <c r="M42" s="45"/>
    </row>
    <row r="43" spans="1:13" s="19" customFormat="1" ht="11.25">
      <c r="A43" s="26"/>
      <c r="B43" s="27"/>
      <c r="C43" s="38">
        <f>SUM(C38:C42)</f>
        <v>0</v>
      </c>
      <c r="D43" s="38">
        <f>SUM(D38:D42)</f>
        <v>50</v>
      </c>
      <c r="E43" s="38">
        <f>SUM(E38:E42)</f>
        <v>100</v>
      </c>
      <c r="F43" s="38">
        <f>SUM(F38:F42)</f>
        <v>150</v>
      </c>
      <c r="G43" s="38">
        <f>SUM(G38:G42)</f>
        <v>200</v>
      </c>
      <c r="H43" s="21"/>
      <c r="I43" s="21"/>
      <c r="J43" s="21"/>
      <c r="K43" s="21"/>
      <c r="L43" s="21"/>
      <c r="M43" s="21"/>
    </row>
    <row r="44" spans="1:13" s="42" customFormat="1" ht="11.25">
      <c r="A44" s="17" t="s">
        <v>145</v>
      </c>
      <c r="C44" s="43"/>
      <c r="D44" s="43"/>
      <c r="E44" s="43"/>
      <c r="F44" s="43"/>
      <c r="G44" s="43"/>
      <c r="H44" s="45"/>
      <c r="I44" s="45"/>
      <c r="J44" s="45"/>
      <c r="K44" s="45"/>
      <c r="L44" s="45"/>
      <c r="M44" s="45"/>
    </row>
    <row r="45" spans="1:13" s="42" customFormat="1" ht="11.25">
      <c r="A45" s="26" t="str">
        <f>A31</f>
        <v>Revenue 1</v>
      </c>
      <c r="C45" s="38">
        <f>'Revenue 1'!C17</f>
        <v>0</v>
      </c>
      <c r="D45" s="38">
        <f>'Revenue 1'!D17</f>
        <v>0</v>
      </c>
      <c r="E45" s="38">
        <f>'Revenue 1'!E17</f>
        <v>20</v>
      </c>
      <c r="F45" s="38">
        <f>'Revenue 1'!F17</f>
        <v>40</v>
      </c>
      <c r="G45" s="38">
        <f>'Revenue 1'!G17</f>
        <v>60</v>
      </c>
      <c r="H45" s="45"/>
      <c r="I45" s="45"/>
      <c r="J45" s="45"/>
      <c r="K45" s="45"/>
      <c r="L45" s="45"/>
      <c r="M45" s="45"/>
    </row>
    <row r="46" spans="1:13" s="42" customFormat="1" ht="11.25">
      <c r="A46" s="26" t="str">
        <f>A32</f>
        <v>Revenue 2</v>
      </c>
      <c r="C46" s="38">
        <f>'Revenue 2'!C17</f>
        <v>0</v>
      </c>
      <c r="D46" s="38">
        <f>'Revenue 2'!D17</f>
        <v>5</v>
      </c>
      <c r="E46" s="38">
        <f>'Revenue 2'!E17</f>
        <v>10</v>
      </c>
      <c r="F46" s="38">
        <f>'Revenue 2'!F17</f>
        <v>15</v>
      </c>
      <c r="G46" s="38">
        <f>'Revenue 2'!G17</f>
        <v>20</v>
      </c>
      <c r="H46" s="45"/>
      <c r="I46" s="45"/>
      <c r="J46" s="45"/>
      <c r="K46" s="45"/>
      <c r="L46" s="45"/>
      <c r="M46" s="45"/>
    </row>
    <row r="47" spans="1:13" s="42" customFormat="1" ht="11.25">
      <c r="A47" s="26" t="str">
        <f>A33</f>
        <v>Revenue 3</v>
      </c>
      <c r="C47" s="38">
        <f>'Revenue 3'!C19</f>
        <v>0</v>
      </c>
      <c r="D47" s="38">
        <f>'Revenue 3'!D19</f>
        <v>5</v>
      </c>
      <c r="E47" s="38">
        <f>'Revenue 3'!E19</f>
        <v>35</v>
      </c>
      <c r="F47" s="38">
        <f>'Revenue 3'!F19</f>
        <v>35</v>
      </c>
      <c r="G47" s="38">
        <f>'Revenue 3'!G19</f>
        <v>35</v>
      </c>
      <c r="H47" s="45"/>
      <c r="I47" s="45"/>
      <c r="J47" s="45"/>
      <c r="K47" s="45"/>
      <c r="L47" s="45"/>
      <c r="M47" s="45"/>
    </row>
    <row r="48" spans="1:13" s="42" customFormat="1" ht="11.25">
      <c r="A48" s="26" t="str">
        <f>A34</f>
        <v>Revenue 4</v>
      </c>
      <c r="C48" s="38">
        <f>'Revenue 4'!C17</f>
        <v>0</v>
      </c>
      <c r="D48" s="38">
        <f>'Revenue 4'!D17</f>
        <v>0</v>
      </c>
      <c r="E48" s="38">
        <f>'Revenue 4'!E17</f>
        <v>435</v>
      </c>
      <c r="F48" s="38">
        <f>'Revenue 4'!F17</f>
        <v>937.5</v>
      </c>
      <c r="G48" s="38">
        <f>'Revenue 4'!G17</f>
        <v>1530</v>
      </c>
      <c r="H48" s="45"/>
      <c r="I48" s="45"/>
      <c r="J48" s="45"/>
      <c r="K48" s="45"/>
      <c r="L48" s="45"/>
      <c r="M48" s="45"/>
    </row>
    <row r="49" spans="1:13" s="42" customFormat="1" ht="11.25">
      <c r="A49" s="26" t="str">
        <f>A35</f>
        <v>Revenue 5</v>
      </c>
      <c r="C49" s="39">
        <f>'Revenue 5'!C19</f>
        <v>0</v>
      </c>
      <c r="D49" s="39">
        <f>'Revenue 5'!D19</f>
        <v>0</v>
      </c>
      <c r="E49" s="39">
        <f>'Revenue 5'!E19</f>
        <v>35</v>
      </c>
      <c r="F49" s="39">
        <f>'Revenue 5'!F19</f>
        <v>35</v>
      </c>
      <c r="G49" s="39">
        <f>'Revenue 5'!G19</f>
        <v>35</v>
      </c>
      <c r="H49" s="45"/>
      <c r="I49" s="45"/>
      <c r="J49" s="45"/>
      <c r="K49" s="45"/>
      <c r="L49" s="45"/>
      <c r="M49" s="45"/>
    </row>
    <row r="50" spans="1:13" s="19" customFormat="1" ht="11.25">
      <c r="A50" s="17" t="s">
        <v>147</v>
      </c>
      <c r="B50" s="27"/>
      <c r="C50" s="38">
        <f>SUM(C45:C49)</f>
        <v>0</v>
      </c>
      <c r="D50" s="38">
        <f>SUM(D45:D49)</f>
        <v>10</v>
      </c>
      <c r="E50" s="38">
        <f>SUM(E45:E49)</f>
        <v>535</v>
      </c>
      <c r="F50" s="38">
        <f>SUM(F45:F49)</f>
        <v>1062.5</v>
      </c>
      <c r="G50" s="38">
        <f>SUM(G45:G49)</f>
        <v>1680</v>
      </c>
      <c r="H50" s="21"/>
      <c r="I50" s="21"/>
      <c r="J50" s="21"/>
      <c r="K50" s="21"/>
      <c r="L50" s="21"/>
      <c r="M50" s="21"/>
    </row>
    <row r="51" spans="1:13" s="19" customFormat="1" ht="11.25">
      <c r="A51" s="17"/>
      <c r="B51" s="27"/>
      <c r="C51" s="38"/>
      <c r="D51" s="38"/>
      <c r="E51" s="38"/>
      <c r="F51" s="38"/>
      <c r="G51" s="38"/>
      <c r="H51" s="21"/>
      <c r="I51" s="21"/>
      <c r="J51" s="21"/>
      <c r="K51" s="21"/>
      <c r="L51" s="21"/>
      <c r="M51" s="21"/>
    </row>
    <row r="52" spans="1:13" s="19" customFormat="1" ht="15.75">
      <c r="A52" s="7" t="str">
        <f>A1</f>
        <v>ABC Company Inc</v>
      </c>
      <c r="B52" s="27"/>
      <c r="C52" s="38"/>
      <c r="D52" s="38"/>
      <c r="E52" s="38"/>
      <c r="F52" s="38"/>
      <c r="G52" s="38"/>
      <c r="H52" s="21"/>
      <c r="I52" s="21"/>
      <c r="J52" s="21"/>
      <c r="K52" s="21"/>
      <c r="L52" s="21"/>
      <c r="M52" s="21"/>
    </row>
    <row r="53" spans="1:13" s="19" customFormat="1" ht="15.75">
      <c r="A53" s="7" t="str">
        <f>A2</f>
        <v>Financial Forecast</v>
      </c>
      <c r="B53" s="27"/>
      <c r="C53" s="47" t="str">
        <f>C2</f>
        <v>2000/2001</v>
      </c>
      <c r="D53" s="47" t="str">
        <f>D2</f>
        <v>2001/2002</v>
      </c>
      <c r="E53" s="47" t="str">
        <f>E2</f>
        <v>2002/2003</v>
      </c>
      <c r="F53" s="47" t="str">
        <f>F2</f>
        <v>2003/2004</v>
      </c>
      <c r="G53" s="47" t="str">
        <f>G2</f>
        <v>2004/2005</v>
      </c>
      <c r="H53" s="21"/>
      <c r="I53" s="21"/>
      <c r="J53" s="21"/>
      <c r="K53" s="21"/>
      <c r="L53" s="21"/>
      <c r="M53" s="21"/>
    </row>
    <row r="54" spans="1:13" s="19" customFormat="1" ht="11.25">
      <c r="A54" s="17"/>
      <c r="B54" s="27"/>
      <c r="C54" s="38"/>
      <c r="D54" s="38"/>
      <c r="E54" s="38"/>
      <c r="F54" s="38"/>
      <c r="G54" s="38"/>
      <c r="H54" s="21"/>
      <c r="I54" s="21"/>
      <c r="J54" s="21"/>
      <c r="K54" s="21"/>
      <c r="L54" s="21"/>
      <c r="M54" s="21"/>
    </row>
    <row r="55" spans="1:13" s="19" customFormat="1" ht="11.25">
      <c r="A55" s="17" t="s">
        <v>175</v>
      </c>
      <c r="B55" s="27"/>
      <c r="C55" s="38"/>
      <c r="D55" s="38"/>
      <c r="E55" s="38"/>
      <c r="F55" s="38"/>
      <c r="G55" s="38"/>
      <c r="H55" s="21"/>
      <c r="I55" s="21"/>
      <c r="J55" s="21"/>
      <c r="K55" s="21"/>
      <c r="L55" s="21"/>
      <c r="M55" s="21"/>
    </row>
    <row r="56" spans="1:13" s="42" customFormat="1" ht="11.25">
      <c r="A56" s="17" t="s">
        <v>176</v>
      </c>
      <c r="C56" s="43"/>
      <c r="D56" s="43"/>
      <c r="E56" s="43"/>
      <c r="F56" s="43"/>
      <c r="G56" s="43"/>
      <c r="H56" s="45"/>
      <c r="I56" s="45"/>
      <c r="J56" s="45"/>
      <c r="K56" s="45"/>
      <c r="L56" s="45"/>
      <c r="M56" s="45"/>
    </row>
    <row r="57" spans="1:13" s="42" customFormat="1" ht="11.25">
      <c r="A57" s="26" t="str">
        <f>A45</f>
        <v>Revenue 1</v>
      </c>
      <c r="C57" s="38">
        <f aca="true" t="shared" si="0" ref="C57:G61">C6-C31</f>
        <v>0</v>
      </c>
      <c r="D57" s="38">
        <f t="shared" si="0"/>
        <v>0</v>
      </c>
      <c r="E57" s="38">
        <f t="shared" si="0"/>
        <v>80</v>
      </c>
      <c r="F57" s="38">
        <f t="shared" si="0"/>
        <v>160</v>
      </c>
      <c r="G57" s="38">
        <f t="shared" si="0"/>
        <v>240</v>
      </c>
      <c r="H57" s="45"/>
      <c r="I57" s="45"/>
      <c r="J57" s="45"/>
      <c r="K57" s="45"/>
      <c r="L57" s="45"/>
      <c r="M57" s="45"/>
    </row>
    <row r="58" spans="1:13" s="42" customFormat="1" ht="11.25">
      <c r="A58" s="26" t="str">
        <f>A46</f>
        <v>Revenue 2</v>
      </c>
      <c r="C58" s="38">
        <f t="shared" si="0"/>
        <v>0</v>
      </c>
      <c r="D58" s="38">
        <f t="shared" si="0"/>
        <v>0</v>
      </c>
      <c r="E58" s="38">
        <f t="shared" si="0"/>
        <v>0</v>
      </c>
      <c r="F58" s="38">
        <f t="shared" si="0"/>
        <v>0</v>
      </c>
      <c r="G58" s="38">
        <f t="shared" si="0"/>
        <v>0</v>
      </c>
      <c r="H58" s="45"/>
      <c r="I58" s="45"/>
      <c r="J58" s="45"/>
      <c r="K58" s="45"/>
      <c r="L58" s="45"/>
      <c r="M58" s="45"/>
    </row>
    <row r="59" spans="1:13" s="42" customFormat="1" ht="11.25">
      <c r="A59" s="26" t="str">
        <f>A47</f>
        <v>Revenue 3</v>
      </c>
      <c r="C59" s="38">
        <f t="shared" si="0"/>
        <v>0</v>
      </c>
      <c r="D59" s="38">
        <f t="shared" si="0"/>
        <v>20</v>
      </c>
      <c r="E59" s="38">
        <f t="shared" si="0"/>
        <v>190</v>
      </c>
      <c r="F59" s="38">
        <f t="shared" si="0"/>
        <v>190</v>
      </c>
      <c r="G59" s="38">
        <f t="shared" si="0"/>
        <v>190</v>
      </c>
      <c r="H59" s="45"/>
      <c r="I59" s="45"/>
      <c r="J59" s="45"/>
      <c r="K59" s="45"/>
      <c r="L59" s="45"/>
      <c r="M59" s="45"/>
    </row>
    <row r="60" spans="1:13" s="42" customFormat="1" ht="11.25">
      <c r="A60" s="26" t="str">
        <f>A48</f>
        <v>Revenue 4</v>
      </c>
      <c r="C60" s="38">
        <f t="shared" si="0"/>
        <v>0</v>
      </c>
      <c r="D60" s="38">
        <f t="shared" si="0"/>
        <v>0</v>
      </c>
      <c r="E60" s="38">
        <f t="shared" si="0"/>
        <v>215</v>
      </c>
      <c r="F60" s="38">
        <f t="shared" si="0"/>
        <v>437.5</v>
      </c>
      <c r="G60" s="38">
        <f t="shared" si="0"/>
        <v>670</v>
      </c>
      <c r="H60" s="45"/>
      <c r="I60" s="45"/>
      <c r="J60" s="45"/>
      <c r="K60" s="45"/>
      <c r="L60" s="45"/>
      <c r="M60" s="45"/>
    </row>
    <row r="61" spans="1:13" s="42" customFormat="1" ht="11.25">
      <c r="A61" s="26" t="str">
        <f>A49</f>
        <v>Revenue 5</v>
      </c>
      <c r="C61" s="39">
        <f t="shared" si="0"/>
        <v>0</v>
      </c>
      <c r="D61" s="39">
        <f t="shared" si="0"/>
        <v>0</v>
      </c>
      <c r="E61" s="39">
        <f t="shared" si="0"/>
        <v>65</v>
      </c>
      <c r="F61" s="39">
        <f t="shared" si="0"/>
        <v>65</v>
      </c>
      <c r="G61" s="39">
        <f t="shared" si="0"/>
        <v>65</v>
      </c>
      <c r="H61" s="45"/>
      <c r="I61" s="45"/>
      <c r="J61" s="45"/>
      <c r="K61" s="45"/>
      <c r="L61" s="45"/>
      <c r="M61" s="45"/>
    </row>
    <row r="62" spans="1:13" s="19" customFormat="1" ht="11.25">
      <c r="A62" s="26"/>
      <c r="B62" s="27"/>
      <c r="C62" s="38">
        <f>SUM(C57:C61)</f>
        <v>0</v>
      </c>
      <c r="D62" s="38">
        <f>SUM(D57:D61)</f>
        <v>20</v>
      </c>
      <c r="E62" s="38">
        <f>SUM(E57:E61)</f>
        <v>550</v>
      </c>
      <c r="F62" s="38">
        <f>SUM(F57:F61)</f>
        <v>852.5</v>
      </c>
      <c r="G62" s="38">
        <f>SUM(G57:G61)</f>
        <v>1165</v>
      </c>
      <c r="H62" s="21"/>
      <c r="I62" s="21"/>
      <c r="J62" s="21"/>
      <c r="K62" s="21"/>
      <c r="L62" s="21"/>
      <c r="M62" s="21"/>
    </row>
    <row r="63" spans="1:13" s="42" customFormat="1" ht="11.25">
      <c r="A63" s="17" t="s">
        <v>177</v>
      </c>
      <c r="C63" s="43"/>
      <c r="D63" s="43"/>
      <c r="E63" s="43"/>
      <c r="F63" s="43"/>
      <c r="G63" s="43"/>
      <c r="H63" s="45"/>
      <c r="I63" s="45"/>
      <c r="J63" s="45"/>
      <c r="K63" s="45"/>
      <c r="L63" s="45"/>
      <c r="M63" s="45"/>
    </row>
    <row r="64" spans="1:13" s="42" customFormat="1" ht="11.25">
      <c r="A64" s="26" t="str">
        <f>A31</f>
        <v>Revenue 1</v>
      </c>
      <c r="C64" s="38">
        <f aca="true" t="shared" si="1" ref="C64:G68">C14-C38</f>
        <v>0</v>
      </c>
      <c r="D64" s="38">
        <f t="shared" si="1"/>
        <v>0</v>
      </c>
      <c r="E64" s="38">
        <f t="shared" si="1"/>
        <v>0</v>
      </c>
      <c r="F64" s="38">
        <f t="shared" si="1"/>
        <v>0</v>
      </c>
      <c r="G64" s="38">
        <f t="shared" si="1"/>
        <v>0</v>
      </c>
      <c r="H64" s="45"/>
      <c r="I64" s="45"/>
      <c r="J64" s="45"/>
      <c r="K64" s="45"/>
      <c r="L64" s="45"/>
      <c r="M64" s="45"/>
    </row>
    <row r="65" spans="1:13" s="42" customFormat="1" ht="11.25">
      <c r="A65" s="26" t="str">
        <f>A32</f>
        <v>Revenue 2</v>
      </c>
      <c r="C65" s="38">
        <f t="shared" si="1"/>
        <v>0</v>
      </c>
      <c r="D65" s="38">
        <f t="shared" si="1"/>
        <v>0</v>
      </c>
      <c r="E65" s="38">
        <f t="shared" si="1"/>
        <v>0</v>
      </c>
      <c r="F65" s="38">
        <f t="shared" si="1"/>
        <v>0</v>
      </c>
      <c r="G65" s="38">
        <f t="shared" si="1"/>
        <v>0</v>
      </c>
      <c r="H65" s="45"/>
      <c r="I65" s="45"/>
      <c r="J65" s="45"/>
      <c r="K65" s="45"/>
      <c r="L65" s="45"/>
      <c r="M65" s="45"/>
    </row>
    <row r="66" spans="1:13" s="42" customFormat="1" ht="11.25">
      <c r="A66" s="26" t="str">
        <f>A33</f>
        <v>Revenue 3</v>
      </c>
      <c r="C66" s="38">
        <f t="shared" si="1"/>
        <v>0</v>
      </c>
      <c r="D66" s="38">
        <f t="shared" si="1"/>
        <v>0</v>
      </c>
      <c r="E66" s="38">
        <f t="shared" si="1"/>
        <v>0</v>
      </c>
      <c r="F66" s="38">
        <f t="shared" si="1"/>
        <v>0</v>
      </c>
      <c r="G66" s="38">
        <f t="shared" si="1"/>
        <v>0</v>
      </c>
      <c r="H66" s="45"/>
      <c r="I66" s="45"/>
      <c r="J66" s="45"/>
      <c r="K66" s="45"/>
      <c r="L66" s="45"/>
      <c r="M66" s="45"/>
    </row>
    <row r="67" spans="1:13" s="42" customFormat="1" ht="11.25">
      <c r="A67" s="26" t="str">
        <f>A34</f>
        <v>Revenue 4</v>
      </c>
      <c r="C67" s="38">
        <f t="shared" si="1"/>
        <v>0</v>
      </c>
      <c r="D67" s="38">
        <f t="shared" si="1"/>
        <v>0</v>
      </c>
      <c r="E67" s="38">
        <f t="shared" si="1"/>
        <v>0</v>
      </c>
      <c r="F67" s="38">
        <f t="shared" si="1"/>
        <v>0</v>
      </c>
      <c r="G67" s="38">
        <f t="shared" si="1"/>
        <v>0</v>
      </c>
      <c r="H67" s="45"/>
      <c r="I67" s="45"/>
      <c r="J67" s="45"/>
      <c r="K67" s="45"/>
      <c r="L67" s="45"/>
      <c r="M67" s="45"/>
    </row>
    <row r="68" spans="1:13" s="42" customFormat="1" ht="11.25">
      <c r="A68" s="26" t="str">
        <f>A35</f>
        <v>Revenue 5</v>
      </c>
      <c r="C68" s="39">
        <f t="shared" si="1"/>
        <v>0</v>
      </c>
      <c r="D68" s="39">
        <f t="shared" si="1"/>
        <v>0</v>
      </c>
      <c r="E68" s="39">
        <f t="shared" si="1"/>
        <v>0</v>
      </c>
      <c r="F68" s="39">
        <f t="shared" si="1"/>
        <v>0</v>
      </c>
      <c r="G68" s="39">
        <f t="shared" si="1"/>
        <v>0</v>
      </c>
      <c r="H68" s="45"/>
      <c r="I68" s="45"/>
      <c r="J68" s="45"/>
      <c r="K68" s="45"/>
      <c r="L68" s="45"/>
      <c r="M68" s="45"/>
    </row>
    <row r="69" spans="1:13" s="19" customFormat="1" ht="11.25">
      <c r="A69" s="26"/>
      <c r="B69" s="27"/>
      <c r="C69" s="38">
        <f>SUM(C64:C68)</f>
        <v>0</v>
      </c>
      <c r="D69" s="38">
        <f>SUM(D64:D68)</f>
        <v>0</v>
      </c>
      <c r="E69" s="38">
        <f>SUM(E64:E68)</f>
        <v>0</v>
      </c>
      <c r="F69" s="38">
        <f>SUM(F64:F68)</f>
        <v>0</v>
      </c>
      <c r="G69" s="38">
        <f>SUM(G64:G68)</f>
        <v>0</v>
      </c>
      <c r="H69" s="21"/>
      <c r="I69" s="21"/>
      <c r="J69" s="21"/>
      <c r="K69" s="21"/>
      <c r="L69" s="21"/>
      <c r="M69" s="21"/>
    </row>
    <row r="70" spans="1:13" s="42" customFormat="1" ht="11.25">
      <c r="A70" s="17" t="s">
        <v>178</v>
      </c>
      <c r="C70" s="43"/>
      <c r="D70" s="43"/>
      <c r="E70" s="43"/>
      <c r="F70" s="43"/>
      <c r="G70" s="43"/>
      <c r="H70" s="45"/>
      <c r="I70" s="45"/>
      <c r="J70" s="45"/>
      <c r="K70" s="45"/>
      <c r="L70" s="45"/>
      <c r="M70" s="45"/>
    </row>
    <row r="71" spans="1:13" s="42" customFormat="1" ht="11.25">
      <c r="A71" s="26" t="str">
        <f>A38</f>
        <v>Revenue 1</v>
      </c>
      <c r="C71" s="38">
        <f aca="true" t="shared" si="2" ref="C71:G75">C22-C45</f>
        <v>0</v>
      </c>
      <c r="D71" s="38">
        <f t="shared" si="2"/>
        <v>0</v>
      </c>
      <c r="E71" s="38">
        <f t="shared" si="2"/>
        <v>80</v>
      </c>
      <c r="F71" s="38">
        <f t="shared" si="2"/>
        <v>160</v>
      </c>
      <c r="G71" s="38">
        <f t="shared" si="2"/>
        <v>240</v>
      </c>
      <c r="H71" s="45"/>
      <c r="I71" s="45"/>
      <c r="J71" s="45"/>
      <c r="K71" s="45"/>
      <c r="L71" s="45"/>
      <c r="M71" s="45"/>
    </row>
    <row r="72" spans="1:13" s="42" customFormat="1" ht="11.25">
      <c r="A72" s="26" t="str">
        <f>A39</f>
        <v>Revenue 2</v>
      </c>
      <c r="C72" s="38">
        <f t="shared" si="2"/>
        <v>0</v>
      </c>
      <c r="D72" s="38">
        <f t="shared" si="2"/>
        <v>45</v>
      </c>
      <c r="E72" s="38">
        <f t="shared" si="2"/>
        <v>90</v>
      </c>
      <c r="F72" s="38">
        <f t="shared" si="2"/>
        <v>135</v>
      </c>
      <c r="G72" s="38">
        <f t="shared" si="2"/>
        <v>180</v>
      </c>
      <c r="H72" s="45"/>
      <c r="I72" s="45"/>
      <c r="J72" s="45"/>
      <c r="K72" s="45"/>
      <c r="L72" s="45"/>
      <c r="M72" s="45"/>
    </row>
    <row r="73" spans="1:13" s="42" customFormat="1" ht="11.25">
      <c r="A73" s="26" t="str">
        <f>A40</f>
        <v>Revenue 3</v>
      </c>
      <c r="C73" s="38">
        <f t="shared" si="2"/>
        <v>0</v>
      </c>
      <c r="D73" s="38">
        <f t="shared" si="2"/>
        <v>20</v>
      </c>
      <c r="E73" s="38">
        <f t="shared" si="2"/>
        <v>190</v>
      </c>
      <c r="F73" s="38">
        <f t="shared" si="2"/>
        <v>190</v>
      </c>
      <c r="G73" s="38">
        <f t="shared" si="2"/>
        <v>190</v>
      </c>
      <c r="H73" s="45"/>
      <c r="I73" s="45"/>
      <c r="J73" s="45"/>
      <c r="K73" s="45"/>
      <c r="L73" s="45"/>
      <c r="M73" s="45"/>
    </row>
    <row r="74" spans="1:13" s="42" customFormat="1" ht="11.25">
      <c r="A74" s="26" t="str">
        <f>A41</f>
        <v>Revenue 4</v>
      </c>
      <c r="C74" s="38">
        <f t="shared" si="2"/>
        <v>0</v>
      </c>
      <c r="D74" s="38">
        <f t="shared" si="2"/>
        <v>0</v>
      </c>
      <c r="E74" s="38">
        <f t="shared" si="2"/>
        <v>215</v>
      </c>
      <c r="F74" s="38">
        <f t="shared" si="2"/>
        <v>437.5</v>
      </c>
      <c r="G74" s="38">
        <f t="shared" si="2"/>
        <v>670</v>
      </c>
      <c r="H74" s="45"/>
      <c r="I74" s="45"/>
      <c r="J74" s="45"/>
      <c r="K74" s="45"/>
      <c r="L74" s="45"/>
      <c r="M74" s="45"/>
    </row>
    <row r="75" spans="1:13" s="42" customFormat="1" ht="11.25">
      <c r="A75" s="26" t="str">
        <f>A42</f>
        <v>Revenue 5</v>
      </c>
      <c r="C75" s="39">
        <f t="shared" si="2"/>
        <v>0</v>
      </c>
      <c r="D75" s="39">
        <f t="shared" si="2"/>
        <v>0</v>
      </c>
      <c r="E75" s="39">
        <f t="shared" si="2"/>
        <v>65</v>
      </c>
      <c r="F75" s="39">
        <f t="shared" si="2"/>
        <v>65</v>
      </c>
      <c r="G75" s="39">
        <f t="shared" si="2"/>
        <v>65</v>
      </c>
      <c r="H75" s="45"/>
      <c r="I75" s="45"/>
      <c r="J75" s="45"/>
      <c r="K75" s="45"/>
      <c r="L75" s="45"/>
      <c r="M75" s="45"/>
    </row>
    <row r="76" spans="1:13" s="19" customFormat="1" ht="11.25">
      <c r="A76" s="17" t="s">
        <v>179</v>
      </c>
      <c r="B76" s="27"/>
      <c r="C76" s="38">
        <f>SUM(C71:C75)</f>
        <v>0</v>
      </c>
      <c r="D76" s="38">
        <f>SUM(D71:D75)</f>
        <v>65</v>
      </c>
      <c r="E76" s="38">
        <f>SUM(E71:E75)</f>
        <v>640</v>
      </c>
      <c r="F76" s="38">
        <f>SUM(F71:F75)</f>
        <v>987.5</v>
      </c>
      <c r="G76" s="38">
        <f>SUM(G71:G75)</f>
        <v>1345</v>
      </c>
      <c r="H76" s="21"/>
      <c r="I76" s="21"/>
      <c r="J76" s="21"/>
      <c r="K76" s="21"/>
      <c r="L76" s="21"/>
      <c r="M76" s="21"/>
    </row>
    <row r="77" spans="1:13" s="19" customFormat="1" ht="11.25">
      <c r="A77" s="17"/>
      <c r="B77" s="27"/>
      <c r="C77" s="38"/>
      <c r="D77" s="38"/>
      <c r="E77" s="38"/>
      <c r="F77" s="38"/>
      <c r="G77" s="38"/>
      <c r="H77" s="21"/>
      <c r="I77" s="21"/>
      <c r="J77" s="21"/>
      <c r="K77" s="21"/>
      <c r="L77" s="21"/>
      <c r="M77" s="21"/>
    </row>
    <row r="78" spans="1:13" s="19" customFormat="1" ht="12.75">
      <c r="A78" s="29" t="s">
        <v>185</v>
      </c>
      <c r="C78" s="38"/>
      <c r="D78" s="38"/>
      <c r="E78" s="38"/>
      <c r="F78" s="38"/>
      <c r="G78" s="38"/>
      <c r="H78" s="21"/>
      <c r="I78" s="21"/>
      <c r="J78" s="21"/>
      <c r="K78" s="21"/>
      <c r="L78" s="21"/>
      <c r="M78" s="21"/>
    </row>
    <row r="79" spans="1:13" s="19" customFormat="1" ht="11.25">
      <c r="A79" s="19" t="s">
        <v>20</v>
      </c>
      <c r="C79" s="39"/>
      <c r="D79" s="39"/>
      <c r="E79" s="39"/>
      <c r="F79" s="39"/>
      <c r="G79" s="39"/>
      <c r="H79" s="21"/>
      <c r="I79" s="21"/>
      <c r="J79" s="21"/>
      <c r="K79" s="21"/>
      <c r="L79" s="21"/>
      <c r="M79" s="21"/>
    </row>
    <row r="80" spans="1:13" s="19" customFormat="1" ht="11.25">
      <c r="A80" s="40" t="s">
        <v>21</v>
      </c>
      <c r="C80" s="38">
        <f>SUM(C79:C79)</f>
        <v>0</v>
      </c>
      <c r="D80" s="38">
        <f>SUM(D79:D79)</f>
        <v>0</v>
      </c>
      <c r="E80" s="38">
        <f>SUM(E79:E79)</f>
        <v>0</v>
      </c>
      <c r="F80" s="38">
        <f>SUM(F79:F79)</f>
        <v>0</v>
      </c>
      <c r="G80" s="38">
        <f>SUM(G79:G79)</f>
        <v>0</v>
      </c>
      <c r="H80" s="21"/>
      <c r="I80" s="21"/>
      <c r="J80" s="21"/>
      <c r="K80" s="21"/>
      <c r="L80" s="21"/>
      <c r="M80" s="21"/>
    </row>
    <row r="81" spans="3:13" s="19" customFormat="1" ht="11.25">
      <c r="C81" s="38"/>
      <c r="D81" s="38"/>
      <c r="E81" s="38"/>
      <c r="F81" s="38"/>
      <c r="G81" s="38"/>
      <c r="H81" s="21"/>
      <c r="I81" s="21"/>
      <c r="J81" s="21"/>
      <c r="K81" s="21"/>
      <c r="L81" s="21"/>
      <c r="M81" s="21"/>
    </row>
    <row r="82" spans="1:13" s="42" customFormat="1" ht="12.75">
      <c r="A82" s="29" t="s">
        <v>146</v>
      </c>
      <c r="C82" s="43">
        <f>C76+C80</f>
        <v>0</v>
      </c>
      <c r="D82" s="43">
        <f>D76+D80</f>
        <v>65</v>
      </c>
      <c r="E82" s="43">
        <f>E76+E80</f>
        <v>640</v>
      </c>
      <c r="F82" s="43">
        <f>F76+F80</f>
        <v>987.5</v>
      </c>
      <c r="G82" s="43">
        <f>G76+G80</f>
        <v>1345</v>
      </c>
      <c r="H82" s="45"/>
      <c r="I82" s="45"/>
      <c r="J82" s="45"/>
      <c r="K82" s="45"/>
      <c r="L82" s="45"/>
      <c r="M82" s="45"/>
    </row>
    <row r="83" spans="1:13" s="19" customFormat="1" ht="12.75">
      <c r="A83" s="26"/>
      <c r="B83" s="27"/>
      <c r="C83" s="48"/>
      <c r="D83" s="48"/>
      <c r="E83" s="48"/>
      <c r="F83" s="48"/>
      <c r="G83" s="48"/>
      <c r="H83" s="21"/>
      <c r="I83" s="21"/>
      <c r="J83" s="21"/>
      <c r="K83" s="21"/>
      <c r="L83" s="21"/>
      <c r="M83" s="21"/>
    </row>
    <row r="84" spans="1:13" s="29" customFormat="1" ht="15">
      <c r="A84" s="25" t="s">
        <v>23</v>
      </c>
      <c r="C84" s="49"/>
      <c r="D84" s="49"/>
      <c r="E84" s="49"/>
      <c r="F84" s="49"/>
      <c r="G84" s="49"/>
      <c r="H84" s="50"/>
      <c r="I84" s="50"/>
      <c r="J84" s="50"/>
      <c r="K84" s="50"/>
      <c r="L84" s="50"/>
      <c r="M84" s="50"/>
    </row>
    <row r="85" spans="1:13" s="19" customFormat="1" ht="11.25">
      <c r="A85" s="27" t="str">
        <f>'Operating and capital expenses'!A5</f>
        <v>Expense 1</v>
      </c>
      <c r="B85" s="27"/>
      <c r="C85" s="38">
        <f>'Operating and capital expenses'!C5</f>
        <v>0</v>
      </c>
      <c r="D85" s="38">
        <f>'Operating and capital expenses'!D5</f>
        <v>0</v>
      </c>
      <c r="E85" s="38">
        <f>'Operating and capital expenses'!E5</f>
        <v>0</v>
      </c>
      <c r="F85" s="38">
        <f>'Operating and capital expenses'!F5</f>
        <v>0</v>
      </c>
      <c r="G85" s="38">
        <f>'Operating and capital expenses'!G5</f>
        <v>0</v>
      </c>
      <c r="H85" s="21"/>
      <c r="I85" s="21"/>
      <c r="J85" s="21"/>
      <c r="K85" s="21"/>
      <c r="L85" s="21"/>
      <c r="M85" s="21"/>
    </row>
    <row r="86" spans="1:13" s="19" customFormat="1" ht="11.25">
      <c r="A86" s="27" t="str">
        <f>'Operating and capital expenses'!A6</f>
        <v>Expense 2</v>
      </c>
      <c r="B86" s="27"/>
      <c r="C86" s="38">
        <f>'Operating and capital expenses'!C6</f>
        <v>0</v>
      </c>
      <c r="D86" s="38">
        <f>'Operating and capital expenses'!D6</f>
        <v>0</v>
      </c>
      <c r="E86" s="38">
        <f>'Operating and capital expenses'!E6</f>
        <v>0</v>
      </c>
      <c r="F86" s="38">
        <f>'Operating and capital expenses'!F6</f>
        <v>0</v>
      </c>
      <c r="G86" s="38">
        <f>'Operating and capital expenses'!G6</f>
        <v>0</v>
      </c>
      <c r="H86" s="21"/>
      <c r="I86" s="21"/>
      <c r="J86" s="21"/>
      <c r="K86" s="21"/>
      <c r="L86" s="21"/>
      <c r="M86" s="21"/>
    </row>
    <row r="87" spans="1:13" s="19" customFormat="1" ht="11.25">
      <c r="A87" s="27" t="str">
        <f>'Operating and capital expenses'!A7</f>
        <v>Expense 3</v>
      </c>
      <c r="B87" s="38"/>
      <c r="C87" s="38">
        <f>'Operating and capital expenses'!C7</f>
        <v>0</v>
      </c>
      <c r="D87" s="38">
        <f>'Operating and capital expenses'!D7</f>
        <v>0</v>
      </c>
      <c r="E87" s="38">
        <f>'Operating and capital expenses'!E7</f>
        <v>0</v>
      </c>
      <c r="F87" s="38">
        <f>'Operating and capital expenses'!F7</f>
        <v>0</v>
      </c>
      <c r="G87" s="38">
        <f>'Operating and capital expenses'!G7</f>
        <v>0</v>
      </c>
      <c r="H87" s="21"/>
      <c r="I87" s="21"/>
      <c r="J87" s="21"/>
      <c r="K87" s="21"/>
      <c r="L87" s="21"/>
      <c r="M87" s="21"/>
    </row>
    <row r="88" spans="1:13" s="19" customFormat="1" ht="11.25">
      <c r="A88" s="27" t="str">
        <f>'Operating and capital expenses'!A8</f>
        <v>Expense 4</v>
      </c>
      <c r="B88" s="27"/>
      <c r="C88" s="38">
        <f>'Operating and capital expenses'!C8</f>
        <v>0</v>
      </c>
      <c r="D88" s="38">
        <f>'Operating and capital expenses'!D8</f>
        <v>0</v>
      </c>
      <c r="E88" s="38">
        <f>'Operating and capital expenses'!E8</f>
        <v>0</v>
      </c>
      <c r="F88" s="38">
        <f>'Operating and capital expenses'!F8</f>
        <v>0</v>
      </c>
      <c r="G88" s="38">
        <f>'Operating and capital expenses'!G8</f>
        <v>0</v>
      </c>
      <c r="H88" s="21"/>
      <c r="I88" s="21"/>
      <c r="J88" s="21"/>
      <c r="K88" s="21"/>
      <c r="L88" s="21"/>
      <c r="M88" s="21"/>
    </row>
    <row r="89" spans="1:13" s="19" customFormat="1" ht="11.25">
      <c r="A89" s="27" t="str">
        <f>'Operating and capital expenses'!A9</f>
        <v>Expense 5</v>
      </c>
      <c r="B89" s="27"/>
      <c r="C89" s="39">
        <f>'Operating and capital expenses'!C9</f>
        <v>0</v>
      </c>
      <c r="D89" s="39">
        <f>'Operating and capital expenses'!D9</f>
        <v>0</v>
      </c>
      <c r="E89" s="39">
        <f>'Operating and capital expenses'!E9</f>
        <v>0</v>
      </c>
      <c r="F89" s="39">
        <f>'Operating and capital expenses'!F9</f>
        <v>0</v>
      </c>
      <c r="G89" s="39">
        <f>'Operating and capital expenses'!G9</f>
        <v>0</v>
      </c>
      <c r="H89" s="21"/>
      <c r="I89" s="21"/>
      <c r="J89" s="21"/>
      <c r="K89" s="21"/>
      <c r="L89" s="21"/>
      <c r="M89" s="21"/>
    </row>
    <row r="90" spans="1:13" s="14" customFormat="1" ht="14.25">
      <c r="A90" s="25" t="s">
        <v>174</v>
      </c>
      <c r="B90" s="33"/>
      <c r="C90" s="48">
        <f>SUM(C85:C89)</f>
        <v>0</v>
      </c>
      <c r="D90" s="48">
        <f>SUM(D85:D89)</f>
        <v>0</v>
      </c>
      <c r="E90" s="48">
        <f>SUM(E85:E89)</f>
        <v>0</v>
      </c>
      <c r="F90" s="48">
        <f>SUM(F85:F89)</f>
        <v>0</v>
      </c>
      <c r="G90" s="48">
        <f>SUM(G85:G89)</f>
        <v>0</v>
      </c>
      <c r="H90" s="37"/>
      <c r="I90" s="37"/>
      <c r="J90" s="37"/>
      <c r="K90" s="37"/>
      <c r="L90" s="37"/>
      <c r="M90" s="37"/>
    </row>
    <row r="91" spans="1:13" s="14" customFormat="1" ht="14.25">
      <c r="A91" s="33"/>
      <c r="B91" s="33"/>
      <c r="C91" s="48"/>
      <c r="D91" s="48"/>
      <c r="E91" s="48"/>
      <c r="F91" s="48"/>
      <c r="G91" s="48"/>
      <c r="H91" s="37"/>
      <c r="I91" s="37"/>
      <c r="J91" s="37"/>
      <c r="K91" s="37"/>
      <c r="L91" s="37"/>
      <c r="M91" s="37"/>
    </row>
    <row r="92" spans="1:13" s="14" customFormat="1" ht="14.25">
      <c r="A92" s="25" t="s">
        <v>120</v>
      </c>
      <c r="B92" s="25"/>
      <c r="C92" s="49">
        <f>C82-C90</f>
        <v>0</v>
      </c>
      <c r="D92" s="49">
        <f>D82-D90</f>
        <v>65</v>
      </c>
      <c r="E92" s="49">
        <f>E82-E90</f>
        <v>640</v>
      </c>
      <c r="F92" s="49">
        <f>F82-F90</f>
        <v>987.5</v>
      </c>
      <c r="G92" s="49">
        <f>G82-G90</f>
        <v>1345</v>
      </c>
      <c r="H92" s="37"/>
      <c r="I92" s="37"/>
      <c r="J92" s="37"/>
      <c r="K92" s="37"/>
      <c r="L92" s="37"/>
      <c r="M92" s="37"/>
    </row>
    <row r="93" spans="1:13" s="19" customFormat="1" ht="11.25">
      <c r="A93" s="26" t="s">
        <v>94</v>
      </c>
      <c r="B93" s="26"/>
      <c r="C93" s="38">
        <v>0</v>
      </c>
      <c r="D93" s="38">
        <f>'Historical financial'!E29</f>
        <v>0</v>
      </c>
      <c r="E93" s="38">
        <f>'Historical financial'!F29</f>
        <v>0</v>
      </c>
      <c r="F93" s="38">
        <f>'Historical financial'!G29</f>
        <v>0</v>
      </c>
      <c r="G93" s="38">
        <f>'Historical financial'!H29</f>
        <v>0</v>
      </c>
      <c r="H93" s="21"/>
      <c r="I93" s="21"/>
      <c r="J93" s="21"/>
      <c r="K93" s="21"/>
      <c r="L93" s="21"/>
      <c r="M93" s="21"/>
    </row>
    <row r="94" spans="1:13" s="19" customFormat="1" ht="11.25">
      <c r="A94" s="26" t="s">
        <v>95</v>
      </c>
      <c r="B94" s="26"/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21"/>
      <c r="I94" s="21"/>
      <c r="J94" s="21"/>
      <c r="K94" s="21"/>
      <c r="L94" s="21"/>
      <c r="M94" s="21"/>
    </row>
    <row r="95" spans="1:13" s="14" customFormat="1" ht="12.75">
      <c r="A95" s="33" t="s">
        <v>71</v>
      </c>
      <c r="B95" s="33"/>
      <c r="C95" s="48">
        <f>SUM(C93:C94)</f>
        <v>0</v>
      </c>
      <c r="D95" s="48">
        <f>SUM(D93:D94)</f>
        <v>0</v>
      </c>
      <c r="E95" s="48">
        <f>SUM(E93:E94)</f>
        <v>0</v>
      </c>
      <c r="F95" s="48">
        <f>SUM(F93:F94)</f>
        <v>0</v>
      </c>
      <c r="G95" s="48">
        <f>SUM(G93:G94)</f>
        <v>0</v>
      </c>
      <c r="H95" s="16"/>
      <c r="I95" s="16"/>
      <c r="J95" s="16"/>
      <c r="K95" s="16"/>
      <c r="L95" s="16"/>
      <c r="M95" s="16"/>
    </row>
    <row r="96" spans="1:13" s="14" customFormat="1" ht="14.25">
      <c r="A96" s="29" t="s">
        <v>76</v>
      </c>
      <c r="B96" s="29"/>
      <c r="C96" s="49">
        <f>C92-C95</f>
        <v>0</v>
      </c>
      <c r="D96" s="49">
        <f>D92-D95</f>
        <v>65</v>
      </c>
      <c r="E96" s="49">
        <f>E92-E95</f>
        <v>640</v>
      </c>
      <c r="F96" s="49">
        <f>F92-F95</f>
        <v>987.5</v>
      </c>
      <c r="G96" s="49">
        <f>G92-G95</f>
        <v>1345</v>
      </c>
      <c r="H96" s="37"/>
      <c r="I96" s="37"/>
      <c r="J96" s="37"/>
      <c r="K96" s="37"/>
      <c r="L96" s="37"/>
      <c r="M96" s="37"/>
    </row>
    <row r="97" spans="1:13" s="19" customFormat="1" ht="11.25">
      <c r="A97" s="19" t="s">
        <v>187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21"/>
      <c r="I97" s="21"/>
      <c r="J97" s="21"/>
      <c r="K97" s="21"/>
      <c r="L97" s="21"/>
      <c r="M97" s="21"/>
    </row>
    <row r="98" spans="1:13" s="19" customFormat="1" ht="11.25">
      <c r="A98" s="19" t="s">
        <v>68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21"/>
      <c r="I98" s="21"/>
      <c r="J98" s="21"/>
      <c r="K98" s="21"/>
      <c r="L98" s="21"/>
      <c r="M98" s="21"/>
    </row>
    <row r="99" spans="1:13" s="19" customFormat="1" ht="11.25">
      <c r="A99" s="19" t="s">
        <v>69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21"/>
      <c r="I99" s="21"/>
      <c r="J99" s="21"/>
      <c r="K99" s="21"/>
      <c r="L99" s="21"/>
      <c r="M99" s="21"/>
    </row>
    <row r="100" spans="1:13" s="19" customFormat="1" ht="11.25">
      <c r="A100" s="40" t="s">
        <v>70</v>
      </c>
      <c r="C100" s="39">
        <f>C97+C98+C99</f>
        <v>0</v>
      </c>
      <c r="D100" s="39">
        <f>D97+D98+D99</f>
        <v>0</v>
      </c>
      <c r="E100" s="39">
        <f>E97+E98+E99</f>
        <v>0</v>
      </c>
      <c r="F100" s="39">
        <f>F97+F98+F99</f>
        <v>0</v>
      </c>
      <c r="G100" s="39">
        <f>G97+G98+G99</f>
        <v>0</v>
      </c>
      <c r="H100" s="21"/>
      <c r="I100" s="21"/>
      <c r="J100" s="21"/>
      <c r="K100" s="21"/>
      <c r="L100" s="21"/>
      <c r="M100" s="21"/>
    </row>
    <row r="101" spans="1:13" s="14" customFormat="1" ht="14.25">
      <c r="A101" s="29" t="s">
        <v>77</v>
      </c>
      <c r="B101" s="29"/>
      <c r="C101" s="49">
        <f>C96+C100</f>
        <v>0</v>
      </c>
      <c r="D101" s="49">
        <f>D96+D100</f>
        <v>65</v>
      </c>
      <c r="E101" s="49">
        <f>E96+E100</f>
        <v>640</v>
      </c>
      <c r="F101" s="49">
        <f>F96+F100</f>
        <v>987.5</v>
      </c>
      <c r="G101" s="49">
        <f>G96+G100</f>
        <v>1345</v>
      </c>
      <c r="H101" s="37"/>
      <c r="I101" s="37"/>
      <c r="J101" s="37"/>
      <c r="K101" s="37"/>
      <c r="L101" s="37"/>
      <c r="M101" s="37"/>
    </row>
    <row r="102" spans="1:13" s="19" customFormat="1" ht="11.25">
      <c r="A102" s="27" t="s">
        <v>29</v>
      </c>
      <c r="B102" s="27"/>
      <c r="C102" s="39">
        <v>0</v>
      </c>
      <c r="D102" s="39">
        <v>0</v>
      </c>
      <c r="E102" s="39">
        <f>E101*-Assumptions!E237</f>
        <v>-192</v>
      </c>
      <c r="F102" s="39">
        <f>F101*-Assumptions!F237</f>
        <v>-296.25</v>
      </c>
      <c r="G102" s="39">
        <f>G101*-Assumptions!G237</f>
        <v>-403.5</v>
      </c>
      <c r="H102" s="21"/>
      <c r="I102" s="21"/>
      <c r="J102" s="21"/>
      <c r="K102" s="21"/>
      <c r="L102" s="21"/>
      <c r="M102" s="21"/>
    </row>
    <row r="103" spans="1:13" s="14" customFormat="1" ht="14.25">
      <c r="A103" s="29" t="s">
        <v>78</v>
      </c>
      <c r="B103" s="29"/>
      <c r="C103" s="49">
        <f>C101+C102</f>
        <v>0</v>
      </c>
      <c r="D103" s="49">
        <f>D101+D102</f>
        <v>65</v>
      </c>
      <c r="E103" s="49">
        <f>E101+E102</f>
        <v>448</v>
      </c>
      <c r="F103" s="49">
        <f>F101+F102</f>
        <v>691.25</v>
      </c>
      <c r="G103" s="49">
        <f>G101+G102</f>
        <v>941.5</v>
      </c>
      <c r="H103" s="37"/>
      <c r="I103" s="37"/>
      <c r="J103" s="37"/>
      <c r="K103" s="37"/>
      <c r="L103" s="37"/>
      <c r="M103" s="37"/>
    </row>
    <row r="104" spans="1:13" s="14" customFormat="1" ht="18">
      <c r="A104" s="52" t="str">
        <f>A1</f>
        <v>ABC Company Inc</v>
      </c>
      <c r="B104" s="29"/>
      <c r="C104" s="49"/>
      <c r="D104" s="49"/>
      <c r="E104" s="49"/>
      <c r="F104" s="49"/>
      <c r="G104" s="49"/>
      <c r="H104" s="37"/>
      <c r="I104" s="37"/>
      <c r="J104" s="37"/>
      <c r="K104" s="37"/>
      <c r="L104" s="37"/>
      <c r="M104" s="37"/>
    </row>
    <row r="105" spans="1:13" s="14" customFormat="1" ht="14.25">
      <c r="A105" s="29" t="str">
        <f>A2</f>
        <v>Financial Forecast</v>
      </c>
      <c r="B105" s="29"/>
      <c r="C105" s="28" t="str">
        <f>C2</f>
        <v>2000/2001</v>
      </c>
      <c r="D105" s="28" t="str">
        <f>D2</f>
        <v>2001/2002</v>
      </c>
      <c r="E105" s="28" t="str">
        <f>E2</f>
        <v>2002/2003</v>
      </c>
      <c r="F105" s="28" t="str">
        <f>F2</f>
        <v>2003/2004</v>
      </c>
      <c r="G105" s="28" t="str">
        <f>G2</f>
        <v>2004/2005</v>
      </c>
      <c r="H105" s="37"/>
      <c r="I105" s="37"/>
      <c r="J105" s="37"/>
      <c r="K105" s="37"/>
      <c r="L105" s="37"/>
      <c r="M105" s="37"/>
    </row>
    <row r="106" spans="1:13" s="14" customFormat="1" ht="14.25">
      <c r="A106" s="29"/>
      <c r="B106" s="29"/>
      <c r="C106" s="49"/>
      <c r="D106" s="49"/>
      <c r="E106" s="49"/>
      <c r="F106" s="49"/>
      <c r="G106" s="49"/>
      <c r="H106" s="37"/>
      <c r="I106" s="37"/>
      <c r="J106" s="37"/>
      <c r="K106" s="37"/>
      <c r="L106" s="37"/>
      <c r="M106" s="37"/>
    </row>
    <row r="107" spans="1:13" s="14" customFormat="1" ht="14.25">
      <c r="A107" s="29" t="str">
        <f>A103</f>
        <v>NPAT</v>
      </c>
      <c r="B107" s="49"/>
      <c r="C107" s="49">
        <f>C103</f>
        <v>0</v>
      </c>
      <c r="D107" s="49">
        <f>D103</f>
        <v>65</v>
      </c>
      <c r="E107" s="49">
        <f>E103</f>
        <v>448</v>
      </c>
      <c r="F107" s="49">
        <f>F103</f>
        <v>691.25</v>
      </c>
      <c r="G107" s="49">
        <f>G103</f>
        <v>941.5</v>
      </c>
      <c r="H107" s="37"/>
      <c r="I107" s="37"/>
      <c r="J107" s="37"/>
      <c r="K107" s="37"/>
      <c r="L107" s="37"/>
      <c r="M107" s="37"/>
    </row>
    <row r="108" spans="1:13" s="14" customFormat="1" ht="12.75">
      <c r="A108" s="29"/>
      <c r="B108" s="29"/>
      <c r="C108" s="49"/>
      <c r="D108" s="49"/>
      <c r="E108" s="49"/>
      <c r="F108" s="49"/>
      <c r="G108" s="49"/>
      <c r="H108" s="16"/>
      <c r="I108" s="16"/>
      <c r="J108" s="16"/>
      <c r="K108" s="16"/>
      <c r="L108" s="16"/>
      <c r="M108" s="16"/>
    </row>
    <row r="109" spans="1:13" s="14" customFormat="1" ht="14.25">
      <c r="A109" s="22" t="s">
        <v>6</v>
      </c>
      <c r="B109" s="31"/>
      <c r="C109" s="48"/>
      <c r="D109" s="48"/>
      <c r="E109" s="48"/>
      <c r="F109" s="48"/>
      <c r="G109" s="48"/>
      <c r="H109" s="37"/>
      <c r="I109" s="37"/>
      <c r="J109" s="37"/>
      <c r="K109" s="37"/>
      <c r="L109" s="37"/>
      <c r="M109" s="37"/>
    </row>
    <row r="110" spans="1:13" s="19" customFormat="1" ht="11.25">
      <c r="A110" s="26" t="s">
        <v>9</v>
      </c>
      <c r="B110" s="26"/>
      <c r="C110" s="38">
        <f>'Operating and capital expenses'!C27</f>
        <v>0</v>
      </c>
      <c r="D110" s="38">
        <f>'Operating and capital expenses'!D27</f>
        <v>0</v>
      </c>
      <c r="E110" s="38">
        <f>'Operating and capital expenses'!E27</f>
        <v>0</v>
      </c>
      <c r="F110" s="38">
        <f>'Operating and capital expenses'!F27</f>
        <v>0</v>
      </c>
      <c r="G110" s="38">
        <f>'Operating and capital expenses'!G27</f>
        <v>0</v>
      </c>
      <c r="H110" s="21"/>
      <c r="I110" s="21"/>
      <c r="J110" s="21"/>
      <c r="K110" s="21"/>
      <c r="L110" s="21"/>
      <c r="M110" s="21"/>
    </row>
    <row r="111" spans="1:13" s="19" customFormat="1" ht="11.25">
      <c r="A111" s="26" t="str">
        <f>A85</f>
        <v>Expense 1</v>
      </c>
      <c r="B111" s="26"/>
      <c r="C111" s="38">
        <f>'Operating and capital expenses'!C13</f>
        <v>0</v>
      </c>
      <c r="D111" s="38">
        <f>'Operating and capital expenses'!D13</f>
        <v>0</v>
      </c>
      <c r="E111" s="38">
        <f>'Operating and capital expenses'!E13</f>
        <v>0</v>
      </c>
      <c r="F111" s="38">
        <f>'Operating and capital expenses'!F13</f>
        <v>0</v>
      </c>
      <c r="G111" s="38">
        <f>'Operating and capital expenses'!G13</f>
        <v>0</v>
      </c>
      <c r="H111" s="21"/>
      <c r="I111" s="21"/>
      <c r="J111" s="21"/>
      <c r="K111" s="21"/>
      <c r="L111" s="21"/>
      <c r="M111" s="21"/>
    </row>
    <row r="112" spans="1:13" s="19" customFormat="1" ht="11.25">
      <c r="A112" s="26" t="str">
        <f>A86</f>
        <v>Expense 2</v>
      </c>
      <c r="B112" s="26"/>
      <c r="C112" s="38">
        <f>'Operating and capital expenses'!C14</f>
        <v>0</v>
      </c>
      <c r="D112" s="38">
        <f>'Operating and capital expenses'!D14</f>
        <v>0</v>
      </c>
      <c r="E112" s="38">
        <f>'Operating and capital expenses'!E14</f>
        <v>0</v>
      </c>
      <c r="F112" s="38">
        <f>'Operating and capital expenses'!F14</f>
        <v>0</v>
      </c>
      <c r="G112" s="38">
        <f>'Operating and capital expenses'!G14</f>
        <v>0</v>
      </c>
      <c r="H112" s="21"/>
      <c r="I112" s="21"/>
      <c r="J112" s="21"/>
      <c r="K112" s="21"/>
      <c r="L112" s="21"/>
      <c r="M112" s="21"/>
    </row>
    <row r="113" spans="1:13" s="19" customFormat="1" ht="11.25">
      <c r="A113" s="26" t="str">
        <f>A87</f>
        <v>Expense 3</v>
      </c>
      <c r="B113" s="26"/>
      <c r="C113" s="38">
        <f>'Operating and capital expenses'!C15</f>
        <v>0</v>
      </c>
      <c r="D113" s="38">
        <f>'Operating and capital expenses'!D15</f>
        <v>0</v>
      </c>
      <c r="E113" s="38">
        <f>'Operating and capital expenses'!E15</f>
        <v>0</v>
      </c>
      <c r="F113" s="38">
        <f>'Operating and capital expenses'!F15</f>
        <v>0</v>
      </c>
      <c r="G113" s="38">
        <f>'Operating and capital expenses'!G15</f>
        <v>0</v>
      </c>
      <c r="H113" s="21"/>
      <c r="I113" s="21"/>
      <c r="J113" s="21"/>
      <c r="K113" s="21"/>
      <c r="L113" s="21"/>
      <c r="M113" s="21"/>
    </row>
    <row r="114" spans="1:13" s="19" customFormat="1" ht="11.25">
      <c r="A114" s="26" t="str">
        <f>A88</f>
        <v>Expense 4</v>
      </c>
      <c r="B114" s="26"/>
      <c r="C114" s="38">
        <f>'Operating and capital expenses'!C16</f>
        <v>0</v>
      </c>
      <c r="D114" s="38">
        <f>'Operating and capital expenses'!D16</f>
        <v>0</v>
      </c>
      <c r="E114" s="38">
        <f>'Operating and capital expenses'!E16</f>
        <v>0</v>
      </c>
      <c r="F114" s="38">
        <f>'Operating and capital expenses'!F16</f>
        <v>0</v>
      </c>
      <c r="G114" s="38">
        <f>'Operating and capital expenses'!G16</f>
        <v>0</v>
      </c>
      <c r="H114" s="21"/>
      <c r="I114" s="21"/>
      <c r="J114" s="21"/>
      <c r="K114" s="21"/>
      <c r="L114" s="21"/>
      <c r="M114" s="21"/>
    </row>
    <row r="115" spans="1:13" s="19" customFormat="1" ht="11.25">
      <c r="A115" s="26" t="str">
        <f>A89</f>
        <v>Expense 5</v>
      </c>
      <c r="B115" s="26"/>
      <c r="C115" s="39">
        <f>'Operating and capital expenses'!C17</f>
        <v>0</v>
      </c>
      <c r="D115" s="39">
        <f>'Operating and capital expenses'!D17</f>
        <v>0</v>
      </c>
      <c r="E115" s="39">
        <f>'Operating and capital expenses'!E17</f>
        <v>0</v>
      </c>
      <c r="F115" s="39">
        <f>'Operating and capital expenses'!F17</f>
        <v>0</v>
      </c>
      <c r="G115" s="39">
        <f>'Operating and capital expenses'!G17</f>
        <v>0</v>
      </c>
      <c r="H115" s="21"/>
      <c r="I115" s="21"/>
      <c r="J115" s="21"/>
      <c r="K115" s="21"/>
      <c r="L115" s="21"/>
      <c r="M115" s="21"/>
    </row>
    <row r="116" spans="1:13" s="14" customFormat="1" ht="14.25">
      <c r="A116" s="32" t="s">
        <v>57</v>
      </c>
      <c r="B116" s="33"/>
      <c r="C116" s="48">
        <f>SUM(C110:C115)</f>
        <v>0</v>
      </c>
      <c r="D116" s="48">
        <f>SUM(D110:D115)</f>
        <v>0</v>
      </c>
      <c r="E116" s="48">
        <f>SUM(E110:E115)</f>
        <v>0</v>
      </c>
      <c r="F116" s="48">
        <f>SUM(F110:F115)</f>
        <v>0</v>
      </c>
      <c r="G116" s="48">
        <f>SUM(G110:G115)</f>
        <v>0</v>
      </c>
      <c r="H116" s="37"/>
      <c r="I116" s="37"/>
      <c r="J116" s="37"/>
      <c r="K116" s="37"/>
      <c r="L116" s="37"/>
      <c r="M116" s="37"/>
    </row>
    <row r="117" spans="1:13" s="14" customFormat="1" ht="12.75">
      <c r="A117" s="33"/>
      <c r="B117" s="33"/>
      <c r="C117" s="48"/>
      <c r="D117" s="48"/>
      <c r="E117" s="48"/>
      <c r="F117" s="48"/>
      <c r="G117" s="48"/>
      <c r="H117" s="16"/>
      <c r="I117" s="16"/>
      <c r="J117" s="16"/>
      <c r="K117" s="16"/>
      <c r="L117" s="16"/>
      <c r="M117" s="16"/>
    </row>
    <row r="118" spans="1:13" s="14" customFormat="1" ht="14.25">
      <c r="A118" s="25" t="s">
        <v>99</v>
      </c>
      <c r="B118" s="33"/>
      <c r="C118" s="48">
        <f>C103-C116+C95</f>
        <v>0</v>
      </c>
      <c r="D118" s="48">
        <f>D103-D116+D95</f>
        <v>65</v>
      </c>
      <c r="E118" s="48">
        <f>E103-E116+E95</f>
        <v>448</v>
      </c>
      <c r="F118" s="48">
        <f>F103-F116+F95</f>
        <v>691.25</v>
      </c>
      <c r="G118" s="48">
        <f>G103-G116+G95</f>
        <v>941.5</v>
      </c>
      <c r="H118" s="37"/>
      <c r="I118" s="37"/>
      <c r="J118" s="37"/>
      <c r="K118" s="37"/>
      <c r="L118" s="37"/>
      <c r="M118" s="37"/>
    </row>
    <row r="119" spans="1:13" s="14" customFormat="1" ht="14.25">
      <c r="A119" s="33"/>
      <c r="B119" s="33"/>
      <c r="C119" s="48"/>
      <c r="D119" s="48"/>
      <c r="E119" s="48"/>
      <c r="F119" s="48"/>
      <c r="G119" s="48"/>
      <c r="H119" s="37"/>
      <c r="I119" s="37"/>
      <c r="J119" s="37"/>
      <c r="K119" s="37"/>
      <c r="L119" s="37"/>
      <c r="M119" s="37"/>
    </row>
    <row r="120" spans="1:13" s="14" customFormat="1" ht="14.25">
      <c r="A120" s="22" t="s">
        <v>58</v>
      </c>
      <c r="B120" s="31"/>
      <c r="C120" s="48"/>
      <c r="D120" s="48"/>
      <c r="E120" s="48"/>
      <c r="F120" s="48"/>
      <c r="G120" s="48"/>
      <c r="H120" s="37"/>
      <c r="I120" s="37"/>
      <c r="J120" s="37"/>
      <c r="K120" s="37"/>
      <c r="L120" s="37"/>
      <c r="M120" s="37"/>
    </row>
    <row r="121" spans="1:13" s="19" customFormat="1" ht="11.25">
      <c r="A121" s="26" t="s">
        <v>59</v>
      </c>
      <c r="B121" s="26"/>
      <c r="C121" s="38">
        <f>'Mezzanine and IPO analysis'!C13</f>
        <v>0</v>
      </c>
      <c r="D121" s="38"/>
      <c r="E121" s="38"/>
      <c r="F121" s="38"/>
      <c r="G121" s="38"/>
      <c r="H121" s="21"/>
      <c r="I121" s="21"/>
      <c r="J121" s="21"/>
      <c r="K121" s="21"/>
      <c r="L121" s="21"/>
      <c r="M121" s="21"/>
    </row>
    <row r="122" spans="1:13" s="19" customFormat="1" ht="11.25">
      <c r="A122" s="26" t="s">
        <v>88</v>
      </c>
      <c r="B122" s="26"/>
      <c r="C122" s="39">
        <f>-B103*Assumptions!B238</f>
        <v>0</v>
      </c>
      <c r="D122" s="39">
        <f>-C103*Assumptions!C238</f>
        <v>0</v>
      </c>
      <c r="E122" s="39">
        <f>-D103*Assumptions!D238</f>
        <v>-32.5</v>
      </c>
      <c r="F122" s="39">
        <f>-E103*Assumptions!E238</f>
        <v>-224</v>
      </c>
      <c r="G122" s="39">
        <f>-F103*Assumptions!F238</f>
        <v>-345.625</v>
      </c>
      <c r="H122" s="21"/>
      <c r="I122" s="21"/>
      <c r="J122" s="21"/>
      <c r="K122" s="21"/>
      <c r="L122" s="21"/>
      <c r="M122" s="21"/>
    </row>
    <row r="123" spans="1:13" s="14" customFormat="1" ht="14.25">
      <c r="A123" s="32" t="s">
        <v>60</v>
      </c>
      <c r="B123" s="33"/>
      <c r="C123" s="48">
        <f>C121+C122</f>
        <v>0</v>
      </c>
      <c r="D123" s="48">
        <f>D121+D122</f>
        <v>0</v>
      </c>
      <c r="E123" s="48">
        <f>E121+E122</f>
        <v>-32.5</v>
      </c>
      <c r="F123" s="48">
        <f>F121+F122</f>
        <v>-224</v>
      </c>
      <c r="G123" s="48">
        <f>G121+G122</f>
        <v>-345.625</v>
      </c>
      <c r="H123" s="37"/>
      <c r="I123" s="37"/>
      <c r="J123" s="37"/>
      <c r="K123" s="37"/>
      <c r="L123" s="37"/>
      <c r="M123" s="37"/>
    </row>
    <row r="124" spans="1:13" s="14" customFormat="1" ht="14.25">
      <c r="A124" s="33"/>
      <c r="B124" s="33"/>
      <c r="C124" s="48"/>
      <c r="D124" s="48"/>
      <c r="E124" s="48"/>
      <c r="F124" s="48"/>
      <c r="G124" s="48"/>
      <c r="H124" s="37"/>
      <c r="I124" s="37"/>
      <c r="J124" s="37"/>
      <c r="K124" s="37"/>
      <c r="L124" s="37"/>
      <c r="M124" s="37"/>
    </row>
    <row r="125" spans="1:13" s="14" customFormat="1" ht="14.25">
      <c r="A125" s="25" t="s">
        <v>61</v>
      </c>
      <c r="B125" s="33"/>
      <c r="C125" s="48">
        <f>C118+C123</f>
        <v>0</v>
      </c>
      <c r="D125" s="48">
        <f>D118+D123</f>
        <v>65</v>
      </c>
      <c r="E125" s="48">
        <f>E118+E123</f>
        <v>415.5</v>
      </c>
      <c r="F125" s="48">
        <f>F118+F123</f>
        <v>467.25</v>
      </c>
      <c r="G125" s="48">
        <f>G118+G123</f>
        <v>595.875</v>
      </c>
      <c r="H125" s="37"/>
      <c r="I125" s="37"/>
      <c r="J125" s="37"/>
      <c r="K125" s="37"/>
      <c r="L125" s="37"/>
      <c r="M125" s="37"/>
    </row>
    <row r="126" spans="1:7" s="29" customFormat="1" ht="15">
      <c r="A126" s="53"/>
      <c r="B126" s="53"/>
      <c r="C126" s="49"/>
      <c r="D126" s="49"/>
      <c r="E126" s="49"/>
      <c r="F126" s="49"/>
      <c r="G126" s="49"/>
    </row>
    <row r="127" spans="3:7" s="14" customFormat="1" ht="12.75">
      <c r="C127" s="48"/>
      <c r="D127" s="48"/>
      <c r="E127" s="48"/>
      <c r="F127" s="48"/>
      <c r="G127" s="48"/>
    </row>
    <row r="128" s="14" customFormat="1" ht="12.75"/>
    <row r="129" s="14" customFormat="1" ht="12.75"/>
    <row r="130" spans="1:4" s="14" customFormat="1" ht="18">
      <c r="A130" s="52" t="str">
        <f>'Summary financial'!A1</f>
        <v>ABC Company Inc</v>
      </c>
      <c r="B130" s="52"/>
      <c r="D130" s="15"/>
    </row>
    <row r="131" spans="1:4" s="14" customFormat="1" ht="15.75">
      <c r="A131" s="54" t="s">
        <v>65</v>
      </c>
      <c r="B131" s="55"/>
      <c r="C131" s="37"/>
      <c r="D131" s="15"/>
    </row>
    <row r="132" spans="1:8" s="32" customFormat="1" ht="12.75">
      <c r="A132" s="56"/>
      <c r="B132" s="56"/>
      <c r="C132" s="56">
        <f>'Summary financial'!C29</f>
        <v>0</v>
      </c>
      <c r="D132" s="56" t="str">
        <f>'Summary financial'!D29</f>
        <v>2000/2001</v>
      </c>
      <c r="E132" s="56" t="str">
        <f>'Summary financial'!E29</f>
        <v>2001/2002</v>
      </c>
      <c r="F132" s="56" t="str">
        <f>'Summary financial'!F29</f>
        <v>2002/2003</v>
      </c>
      <c r="G132" s="56" t="str">
        <f>'Summary financial'!G29</f>
        <v>2003/2004</v>
      </c>
      <c r="H132" s="56" t="str">
        <f>'Summary financial'!H29</f>
        <v>2004/2005</v>
      </c>
    </row>
    <row r="133" spans="1:4" s="29" customFormat="1" ht="12.75">
      <c r="A133" s="25" t="s">
        <v>32</v>
      </c>
      <c r="B133" s="25"/>
      <c r="C133" s="57"/>
      <c r="D133" s="58"/>
    </row>
    <row r="134" spans="1:8" s="14" customFormat="1" ht="12.75">
      <c r="A134" s="14" t="s">
        <v>33</v>
      </c>
      <c r="C134" s="59" t="e">
        <f>'Historical financial'!#REF!</f>
        <v>#REF!</v>
      </c>
      <c r="D134" s="60" t="e">
        <f>'Financial Forecast'!#REF!</f>
        <v>#REF!</v>
      </c>
      <c r="E134" s="60" t="e">
        <f>'Financial Forecast'!#REF!</f>
        <v>#REF!</v>
      </c>
      <c r="F134" s="60" t="e">
        <f>'Financial Forecast'!#REF!</f>
        <v>#REF!</v>
      </c>
      <c r="G134" s="60" t="e">
        <f>'Financial Forecast'!#REF!</f>
        <v>#REF!</v>
      </c>
      <c r="H134" s="60" t="e">
        <f>'Financial Forecast'!#REF!</f>
        <v>#REF!</v>
      </c>
    </row>
    <row r="135" spans="1:8" s="14" customFormat="1" ht="12.75">
      <c r="A135" s="14" t="s">
        <v>34</v>
      </c>
      <c r="C135" s="59" t="e">
        <f>'Historical financial'!#REF!</f>
        <v>#REF!</v>
      </c>
      <c r="D135" s="60" t="e">
        <f>'Financial Forecast'!#REF!</f>
        <v>#REF!</v>
      </c>
      <c r="E135" s="60" t="e">
        <f>'Financial Forecast'!#REF!</f>
        <v>#REF!</v>
      </c>
      <c r="F135" s="60" t="e">
        <f>'Financial Forecast'!#REF!</f>
        <v>#REF!</v>
      </c>
      <c r="G135" s="60" t="e">
        <f>'Financial Forecast'!#REF!</f>
        <v>#REF!</v>
      </c>
      <c r="H135" s="60" t="e">
        <f>'Financial Forecast'!#REF!</f>
        <v>#REF!</v>
      </c>
    </row>
    <row r="136" spans="1:8" s="14" customFormat="1" ht="12.75">
      <c r="A136" s="14" t="s">
        <v>35</v>
      </c>
      <c r="C136" s="61" t="e">
        <f>'Historical financial'!#REF!</f>
        <v>#REF!</v>
      </c>
      <c r="D136" s="62" t="e">
        <f>'Financial Forecast'!#REF!</f>
        <v>#REF!</v>
      </c>
      <c r="E136" s="62" t="e">
        <f>'Financial Forecast'!#REF!</f>
        <v>#REF!</v>
      </c>
      <c r="F136" s="62" t="e">
        <f>'Financial Forecast'!#REF!</f>
        <v>#REF!</v>
      </c>
      <c r="G136" s="62" t="e">
        <f>'Financial Forecast'!#REF!</f>
        <v>#REF!</v>
      </c>
      <c r="H136" s="62" t="e">
        <f>'Financial Forecast'!#REF!</f>
        <v>#REF!</v>
      </c>
    </row>
    <row r="137" spans="1:8" s="29" customFormat="1" ht="12.75">
      <c r="A137" s="25" t="s">
        <v>36</v>
      </c>
      <c r="B137" s="25"/>
      <c r="C137" s="63" t="e">
        <f>SUM(C134:C136)</f>
        <v>#REF!</v>
      </c>
      <c r="D137" s="64" t="e">
        <f>'Financial Forecast'!#REF!</f>
        <v>#REF!</v>
      </c>
      <c r="E137" s="64" t="e">
        <f>'Financial Forecast'!#REF!</f>
        <v>#REF!</v>
      </c>
      <c r="F137" s="64" t="e">
        <f>'Financial Forecast'!#REF!</f>
        <v>#REF!</v>
      </c>
      <c r="G137" s="64" t="e">
        <f>'Financial Forecast'!#REF!</f>
        <v>#REF!</v>
      </c>
      <c r="H137" s="64" t="e">
        <f>'Financial Forecast'!#REF!</f>
        <v>#REF!</v>
      </c>
    </row>
    <row r="138" spans="1:8" s="14" customFormat="1" ht="12.75">
      <c r="A138" s="33"/>
      <c r="B138" s="33"/>
      <c r="C138" s="48"/>
      <c r="D138" s="60"/>
      <c r="E138" s="60"/>
      <c r="F138" s="60"/>
      <c r="G138" s="60"/>
      <c r="H138" s="60"/>
    </row>
    <row r="139" spans="1:8" s="29" customFormat="1" ht="12.75">
      <c r="A139" s="25" t="s">
        <v>37</v>
      </c>
      <c r="B139" s="25"/>
      <c r="C139" s="49"/>
      <c r="D139" s="64"/>
      <c r="E139" s="64"/>
      <c r="F139" s="64"/>
      <c r="G139" s="64"/>
      <c r="H139" s="64"/>
    </row>
    <row r="140" spans="1:8" s="14" customFormat="1" ht="12.75">
      <c r="A140" s="14" t="s">
        <v>38</v>
      </c>
      <c r="C140" s="48" t="e">
        <f>'Historical financial'!#REF!</f>
        <v>#REF!</v>
      </c>
      <c r="D140" s="60" t="e">
        <f>'Financial Forecast'!#REF!</f>
        <v>#REF!</v>
      </c>
      <c r="E140" s="60" t="e">
        <f>'Financial Forecast'!#REF!</f>
        <v>#REF!</v>
      </c>
      <c r="F140" s="60" t="e">
        <f>'Financial Forecast'!#REF!</f>
        <v>#REF!</v>
      </c>
      <c r="G140" s="60" t="e">
        <f>'Financial Forecast'!#REF!</f>
        <v>#REF!</v>
      </c>
      <c r="H140" s="60" t="e">
        <f>'Financial Forecast'!#REF!</f>
        <v>#REF!</v>
      </c>
    </row>
    <row r="141" spans="1:8" s="14" customFormat="1" ht="12.75">
      <c r="A141" s="14" t="s">
        <v>39</v>
      </c>
      <c r="C141" s="48" t="e">
        <f>'Historical financial'!#REF!</f>
        <v>#REF!</v>
      </c>
      <c r="D141" s="60" t="e">
        <f>'Financial Forecast'!#REF!</f>
        <v>#REF!</v>
      </c>
      <c r="E141" s="60" t="e">
        <f>'Financial Forecast'!#REF!</f>
        <v>#REF!</v>
      </c>
      <c r="F141" s="60" t="e">
        <f>'Financial Forecast'!#REF!</f>
        <v>#REF!</v>
      </c>
      <c r="G141" s="60" t="e">
        <f>'Financial Forecast'!#REF!</f>
        <v>#REF!</v>
      </c>
      <c r="H141" s="60" t="e">
        <f>'Financial Forecast'!#REF!</f>
        <v>#REF!</v>
      </c>
    </row>
    <row r="142" spans="1:8" s="14" customFormat="1" ht="12.75">
      <c r="A142" s="14" t="s">
        <v>40</v>
      </c>
      <c r="C142" s="48" t="e">
        <f>'Historical financial'!#REF!</f>
        <v>#REF!</v>
      </c>
      <c r="D142" s="60" t="e">
        <f>'Financial Forecast'!#REF!</f>
        <v>#REF!</v>
      </c>
      <c r="E142" s="60" t="e">
        <f>'Financial Forecast'!#REF!</f>
        <v>#REF!</v>
      </c>
      <c r="F142" s="60" t="e">
        <f>'Financial Forecast'!#REF!</f>
        <v>#REF!</v>
      </c>
      <c r="G142" s="60" t="e">
        <f>'Financial Forecast'!#REF!</f>
        <v>#REF!</v>
      </c>
      <c r="H142" s="60" t="e">
        <f>'Financial Forecast'!#REF!</f>
        <v>#REF!</v>
      </c>
    </row>
    <row r="143" spans="1:8" s="14" customFormat="1" ht="12.75">
      <c r="A143" s="33" t="s">
        <v>35</v>
      </c>
      <c r="B143" s="33"/>
      <c r="C143" s="65" t="e">
        <f>'Historical financial'!#REF!</f>
        <v>#REF!</v>
      </c>
      <c r="D143" s="62" t="e">
        <f>'Financial Forecast'!#REF!</f>
        <v>#REF!</v>
      </c>
      <c r="E143" s="62" t="e">
        <f>'Financial Forecast'!#REF!</f>
        <v>#REF!</v>
      </c>
      <c r="F143" s="62" t="e">
        <f>'Financial Forecast'!#REF!</f>
        <v>#REF!</v>
      </c>
      <c r="G143" s="62" t="e">
        <f>'Financial Forecast'!#REF!</f>
        <v>#REF!</v>
      </c>
      <c r="H143" s="62" t="e">
        <f>'Financial Forecast'!#REF!</f>
        <v>#REF!</v>
      </c>
    </row>
    <row r="144" spans="1:8" s="29" customFormat="1" ht="12.75">
      <c r="A144" s="25" t="s">
        <v>41</v>
      </c>
      <c r="B144" s="25"/>
      <c r="C144" s="49" t="e">
        <f>SUM(C140:C143)</f>
        <v>#REF!</v>
      </c>
      <c r="D144" s="64" t="e">
        <f>'Financial Forecast'!#REF!</f>
        <v>#REF!</v>
      </c>
      <c r="E144" s="64" t="e">
        <f>'Financial Forecast'!#REF!</f>
        <v>#REF!</v>
      </c>
      <c r="F144" s="64" t="e">
        <f>'Financial Forecast'!#REF!</f>
        <v>#REF!</v>
      </c>
      <c r="G144" s="64" t="e">
        <f>'Financial Forecast'!#REF!</f>
        <v>#REF!</v>
      </c>
      <c r="H144" s="64" t="e">
        <f>'Financial Forecast'!#REF!</f>
        <v>#REF!</v>
      </c>
    </row>
    <row r="145" spans="3:8" s="14" customFormat="1" ht="12.75">
      <c r="C145" s="48"/>
      <c r="D145" s="60"/>
      <c r="E145" s="60"/>
      <c r="F145" s="60"/>
      <c r="G145" s="60"/>
      <c r="H145" s="60"/>
    </row>
    <row r="146" spans="1:8" s="29" customFormat="1" ht="12.75">
      <c r="A146" s="29" t="s">
        <v>42</v>
      </c>
      <c r="C146" s="49" t="e">
        <f>C137+C144</f>
        <v>#REF!</v>
      </c>
      <c r="D146" s="64" t="e">
        <f>'Financial Forecast'!#REF!</f>
        <v>#REF!</v>
      </c>
      <c r="E146" s="64" t="e">
        <f>'Financial Forecast'!#REF!</f>
        <v>#REF!</v>
      </c>
      <c r="F146" s="64" t="e">
        <f>'Financial Forecast'!#REF!</f>
        <v>#REF!</v>
      </c>
      <c r="G146" s="64" t="e">
        <f>'Financial Forecast'!#REF!</f>
        <v>#REF!</v>
      </c>
      <c r="H146" s="64" t="e">
        <f>'Financial Forecast'!#REF!</f>
        <v>#REF!</v>
      </c>
    </row>
    <row r="147" spans="1:8" s="16" customFormat="1" ht="12.75">
      <c r="A147" s="66"/>
      <c r="B147" s="66"/>
      <c r="C147" s="48"/>
      <c r="D147" s="60"/>
      <c r="E147" s="60"/>
      <c r="F147" s="60"/>
      <c r="G147" s="60"/>
      <c r="H147" s="60"/>
    </row>
    <row r="148" spans="1:8" s="29" customFormat="1" ht="12.75">
      <c r="A148" s="25" t="s">
        <v>43</v>
      </c>
      <c r="B148" s="25"/>
      <c r="C148" s="49"/>
      <c r="D148" s="64"/>
      <c r="E148" s="64"/>
      <c r="F148" s="64"/>
      <c r="G148" s="64"/>
      <c r="H148" s="64"/>
    </row>
    <row r="149" spans="1:8" s="14" customFormat="1" ht="12.75">
      <c r="A149" s="14" t="s">
        <v>62</v>
      </c>
      <c r="C149" s="48" t="e">
        <f>'Historical financial'!#REF!</f>
        <v>#REF!</v>
      </c>
      <c r="D149" s="60" t="e">
        <f>'Financial Forecast'!#REF!</f>
        <v>#REF!</v>
      </c>
      <c r="E149" s="60" t="e">
        <f>'Financial Forecast'!#REF!</f>
        <v>#REF!</v>
      </c>
      <c r="F149" s="60" t="e">
        <f>'Financial Forecast'!#REF!</f>
        <v>#REF!</v>
      </c>
      <c r="G149" s="60" t="e">
        <f>'Financial Forecast'!#REF!</f>
        <v>#REF!</v>
      </c>
      <c r="H149" s="60" t="e">
        <f>'Financial Forecast'!#REF!</f>
        <v>#REF!</v>
      </c>
    </row>
    <row r="150" spans="1:8" s="14" customFormat="1" ht="12.75">
      <c r="A150" s="33" t="s">
        <v>44</v>
      </c>
      <c r="B150" s="33"/>
      <c r="C150" s="48" t="e">
        <f>'Historical financial'!#REF!</f>
        <v>#REF!</v>
      </c>
      <c r="D150" s="60" t="e">
        <f>'Financial Forecast'!#REF!</f>
        <v>#REF!</v>
      </c>
      <c r="E150" s="60" t="e">
        <f>'Financial Forecast'!#REF!</f>
        <v>#REF!</v>
      </c>
      <c r="F150" s="60" t="e">
        <f>'Financial Forecast'!#REF!</f>
        <v>#REF!</v>
      </c>
      <c r="G150" s="60" t="e">
        <f>'Financial Forecast'!#REF!</f>
        <v>#REF!</v>
      </c>
      <c r="H150" s="60" t="e">
        <f>'Financial Forecast'!#REF!</f>
        <v>#REF!</v>
      </c>
    </row>
    <row r="151" spans="1:8" s="14" customFormat="1" ht="12.75">
      <c r="A151" s="14" t="s">
        <v>35</v>
      </c>
      <c r="C151" s="65" t="e">
        <f>'Historical financial'!#REF!</f>
        <v>#REF!</v>
      </c>
      <c r="D151" s="62" t="e">
        <f>'Financial Forecast'!#REF!</f>
        <v>#REF!</v>
      </c>
      <c r="E151" s="62" t="e">
        <f>'Financial Forecast'!#REF!</f>
        <v>#REF!</v>
      </c>
      <c r="F151" s="62" t="e">
        <f>'Financial Forecast'!#REF!</f>
        <v>#REF!</v>
      </c>
      <c r="G151" s="62" t="e">
        <f>'Financial Forecast'!#REF!</f>
        <v>#REF!</v>
      </c>
      <c r="H151" s="62" t="e">
        <f>'Financial Forecast'!#REF!</f>
        <v>#REF!</v>
      </c>
    </row>
    <row r="152" spans="1:8" s="29" customFormat="1" ht="12.75">
      <c r="A152" s="29" t="s">
        <v>46</v>
      </c>
      <c r="C152" s="67" t="e">
        <f>SUM(C149:C151)</f>
        <v>#REF!</v>
      </c>
      <c r="D152" s="64" t="e">
        <f>'Financial Forecast'!#REF!</f>
        <v>#REF!</v>
      </c>
      <c r="E152" s="64" t="e">
        <f>'Financial Forecast'!#REF!</f>
        <v>#REF!</v>
      </c>
      <c r="F152" s="64" t="e">
        <f>'Financial Forecast'!#REF!</f>
        <v>#REF!</v>
      </c>
      <c r="G152" s="64" t="e">
        <f>'Financial Forecast'!#REF!</f>
        <v>#REF!</v>
      </c>
      <c r="H152" s="64" t="e">
        <f>'Financial Forecast'!#REF!</f>
        <v>#REF!</v>
      </c>
    </row>
    <row r="153" spans="3:8" s="29" customFormat="1" ht="12.75">
      <c r="C153" s="67"/>
      <c r="D153" s="64"/>
      <c r="E153" s="64"/>
      <c r="F153" s="64"/>
      <c r="G153" s="64"/>
      <c r="H153" s="64"/>
    </row>
    <row r="154" spans="1:8" s="29" customFormat="1" ht="12.75">
      <c r="A154" s="13" t="s">
        <v>47</v>
      </c>
      <c r="B154" s="13"/>
      <c r="C154" s="67"/>
      <c r="D154" s="64"/>
      <c r="E154" s="64"/>
      <c r="F154" s="64"/>
      <c r="G154" s="64"/>
      <c r="H154" s="64"/>
    </row>
    <row r="155" spans="1:8" s="14" customFormat="1" ht="12.75">
      <c r="A155" s="14" t="s">
        <v>48</v>
      </c>
      <c r="C155" s="68" t="e">
        <f>'Historical financial'!#REF!</f>
        <v>#REF!</v>
      </c>
      <c r="D155" s="60" t="e">
        <f>'Financial Forecast'!#REF!</f>
        <v>#REF!</v>
      </c>
      <c r="E155" s="60" t="e">
        <f>'Financial Forecast'!#REF!</f>
        <v>#REF!</v>
      </c>
      <c r="F155" s="60" t="e">
        <f>'Financial Forecast'!#REF!</f>
        <v>#REF!</v>
      </c>
      <c r="G155" s="60" t="e">
        <f>'Financial Forecast'!#REF!</f>
        <v>#REF!</v>
      </c>
      <c r="H155" s="60" t="e">
        <f>'Financial Forecast'!#REF!</f>
        <v>#REF!</v>
      </c>
    </row>
    <row r="156" spans="1:8" s="14" customFormat="1" ht="12.75">
      <c r="A156" s="69" t="s">
        <v>35</v>
      </c>
      <c r="B156" s="69"/>
      <c r="C156" s="70" t="e">
        <f>'Historical financial'!#REF!</f>
        <v>#REF!</v>
      </c>
      <c r="D156" s="62" t="e">
        <f>'Financial Forecast'!#REF!</f>
        <v>#REF!</v>
      </c>
      <c r="E156" s="62" t="e">
        <f>'Financial Forecast'!#REF!</f>
        <v>#REF!</v>
      </c>
      <c r="F156" s="62" t="e">
        <f>'Financial Forecast'!#REF!</f>
        <v>#REF!</v>
      </c>
      <c r="G156" s="62" t="e">
        <f>'Financial Forecast'!#REF!</f>
        <v>#REF!</v>
      </c>
      <c r="H156" s="62" t="e">
        <f>'Financial Forecast'!#REF!</f>
        <v>#REF!</v>
      </c>
    </row>
    <row r="157" spans="1:8" s="29" customFormat="1" ht="12.75">
      <c r="A157" s="29" t="s">
        <v>49</v>
      </c>
      <c r="C157" s="49" t="e">
        <f>SUM(C155:C156)</f>
        <v>#REF!</v>
      </c>
      <c r="D157" s="64" t="e">
        <f>'Financial Forecast'!#REF!</f>
        <v>#REF!</v>
      </c>
      <c r="E157" s="64" t="e">
        <f>'Financial Forecast'!#REF!</f>
        <v>#REF!</v>
      </c>
      <c r="F157" s="64" t="e">
        <f>'Financial Forecast'!#REF!</f>
        <v>#REF!</v>
      </c>
      <c r="G157" s="64" t="e">
        <f>'Financial Forecast'!#REF!</f>
        <v>#REF!</v>
      </c>
      <c r="H157" s="64" t="e">
        <f>'Financial Forecast'!#REF!</f>
        <v>#REF!</v>
      </c>
    </row>
    <row r="158" spans="3:8" s="14" customFormat="1" ht="12.75">
      <c r="C158" s="65"/>
      <c r="D158" s="62"/>
      <c r="E158" s="62"/>
      <c r="F158" s="62"/>
      <c r="G158" s="62"/>
      <c r="H158" s="62"/>
    </row>
    <row r="159" spans="1:8" s="29" customFormat="1" ht="12.75">
      <c r="A159" s="29" t="s">
        <v>50</v>
      </c>
      <c r="C159" s="49" t="e">
        <f>C152+C157</f>
        <v>#REF!</v>
      </c>
      <c r="D159" s="64" t="e">
        <f>'Financial Forecast'!#REF!</f>
        <v>#REF!</v>
      </c>
      <c r="E159" s="64" t="e">
        <f>'Financial Forecast'!#REF!</f>
        <v>#REF!</v>
      </c>
      <c r="F159" s="64" t="e">
        <f>'Financial Forecast'!#REF!</f>
        <v>#REF!</v>
      </c>
      <c r="G159" s="64" t="e">
        <f>'Financial Forecast'!#REF!</f>
        <v>#REF!</v>
      </c>
      <c r="H159" s="64" t="e">
        <f>'Financial Forecast'!#REF!</f>
        <v>#REF!</v>
      </c>
    </row>
    <row r="160" spans="3:8" s="14" customFormat="1" ht="12.75">
      <c r="C160" s="65"/>
      <c r="D160" s="62"/>
      <c r="E160" s="62"/>
      <c r="F160" s="62"/>
      <c r="G160" s="62"/>
      <c r="H160" s="62"/>
    </row>
    <row r="161" spans="1:8" s="29" customFormat="1" ht="12.75">
      <c r="A161" s="29" t="s">
        <v>51</v>
      </c>
      <c r="C161" s="49" t="e">
        <f>C146-C159</f>
        <v>#REF!</v>
      </c>
      <c r="D161" s="64" t="e">
        <f>'Financial Forecast'!#REF!</f>
        <v>#REF!</v>
      </c>
      <c r="E161" s="64" t="e">
        <f>'Financial Forecast'!#REF!</f>
        <v>#REF!</v>
      </c>
      <c r="F161" s="64" t="e">
        <f>'Financial Forecast'!#REF!</f>
        <v>#REF!</v>
      </c>
      <c r="G161" s="64" t="e">
        <f>'Financial Forecast'!#REF!</f>
        <v>#REF!</v>
      </c>
      <c r="H161" s="64" t="e">
        <f>'Financial Forecast'!#REF!</f>
        <v>#REF!</v>
      </c>
    </row>
    <row r="162" spans="1:8" s="14" customFormat="1" ht="12.75">
      <c r="A162" s="32"/>
      <c r="B162" s="32"/>
      <c r="C162" s="48"/>
      <c r="D162" s="60"/>
      <c r="E162" s="60"/>
      <c r="F162" s="60"/>
      <c r="G162" s="60"/>
      <c r="H162" s="60"/>
    </row>
    <row r="163" spans="1:8" s="29" customFormat="1" ht="12.75">
      <c r="A163" s="29" t="s">
        <v>52</v>
      </c>
      <c r="C163" s="49"/>
      <c r="D163" s="64"/>
      <c r="E163" s="64"/>
      <c r="F163" s="64"/>
      <c r="G163" s="64"/>
      <c r="H163" s="64"/>
    </row>
    <row r="164" spans="1:8" s="14" customFormat="1" ht="12.75">
      <c r="A164" s="14" t="s">
        <v>53</v>
      </c>
      <c r="C164" s="48" t="e">
        <f>'Historical financial'!#REF!</f>
        <v>#REF!</v>
      </c>
      <c r="D164" s="60" t="e">
        <f>'Financial Forecast'!#REF!</f>
        <v>#REF!</v>
      </c>
      <c r="E164" s="60" t="e">
        <f>'Financial Forecast'!#REF!</f>
        <v>#REF!</v>
      </c>
      <c r="F164" s="60" t="e">
        <f>'Financial Forecast'!#REF!</f>
        <v>#REF!</v>
      </c>
      <c r="G164" s="60" t="e">
        <f>'Financial Forecast'!#REF!</f>
        <v>#REF!</v>
      </c>
      <c r="H164" s="60" t="e">
        <f>'Financial Forecast'!#REF!</f>
        <v>#REF!</v>
      </c>
    </row>
    <row r="165" spans="1:8" s="14" customFormat="1" ht="12.75">
      <c r="A165" s="14" t="s">
        <v>54</v>
      </c>
      <c r="C165" s="48" t="e">
        <f>'Historical financial'!#REF!</f>
        <v>#REF!</v>
      </c>
      <c r="D165" s="60" t="e">
        <f>'Financial Forecast'!#REF!</f>
        <v>#REF!</v>
      </c>
      <c r="E165" s="60" t="e">
        <f>'Financial Forecast'!#REF!</f>
        <v>#REF!</v>
      </c>
      <c r="F165" s="60" t="e">
        <f>'Financial Forecast'!#REF!</f>
        <v>#REF!</v>
      </c>
      <c r="G165" s="60" t="e">
        <f>'Financial Forecast'!#REF!</f>
        <v>#REF!</v>
      </c>
      <c r="H165" s="60" t="e">
        <f>'Financial Forecast'!#REF!</f>
        <v>#REF!</v>
      </c>
    </row>
    <row r="166" spans="1:8" s="14" customFormat="1" ht="12.75">
      <c r="A166" s="33" t="s">
        <v>55</v>
      </c>
      <c r="B166" s="33"/>
      <c r="C166" s="65" t="e">
        <f>'Historical financial'!#REF!</f>
        <v>#REF!</v>
      </c>
      <c r="D166" s="62" t="e">
        <f>'Financial Forecast'!#REF!</f>
        <v>#REF!</v>
      </c>
      <c r="E166" s="62" t="e">
        <f>'Financial Forecast'!#REF!</f>
        <v>#REF!</v>
      </c>
      <c r="F166" s="62" t="e">
        <f>'Financial Forecast'!#REF!</f>
        <v>#REF!</v>
      </c>
      <c r="G166" s="62" t="e">
        <f>'Financial Forecast'!#REF!</f>
        <v>#REF!</v>
      </c>
      <c r="H166" s="62" t="e">
        <f>'Financial Forecast'!#REF!</f>
        <v>#REF!</v>
      </c>
    </row>
    <row r="167" spans="1:8" s="29" customFormat="1" ht="12.75">
      <c r="A167" s="29" t="s">
        <v>56</v>
      </c>
      <c r="C167" s="49" t="e">
        <f>SUM(C164:C166)</f>
        <v>#REF!</v>
      </c>
      <c r="D167" s="64" t="e">
        <f>'Financial Forecast'!#REF!</f>
        <v>#REF!</v>
      </c>
      <c r="E167" s="64" t="e">
        <f>'Financial Forecast'!#REF!</f>
        <v>#REF!</v>
      </c>
      <c r="F167" s="64" t="e">
        <f>'Financial Forecast'!#REF!</f>
        <v>#REF!</v>
      </c>
      <c r="G167" s="64" t="e">
        <f>'Financial Forecast'!#REF!</f>
        <v>#REF!</v>
      </c>
      <c r="H167" s="64" t="e">
        <f>'Financial Forecast'!#REF!</f>
        <v>#REF!</v>
      </c>
    </row>
    <row r="193" spans="3:7" ht="12.75">
      <c r="C193" s="71"/>
      <c r="D193" s="71"/>
      <c r="E193" s="71"/>
      <c r="F193" s="71"/>
      <c r="G193" s="71"/>
    </row>
  </sheetData>
  <sheetProtection/>
  <printOptions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scale="88" r:id="rId1"/>
  <headerFooter alignWithMargins="0">
    <oddFooter>&amp;L&amp;B Confidential&amp;B&amp;C&amp;A&amp;RPage &amp;P</oddFooter>
  </headerFooter>
  <rowBreaks count="2" manualBreakCount="2">
    <brk id="51" max="6" man="1"/>
    <brk id="10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G50"/>
  <sheetViews>
    <sheetView zoomScalePageLayoutView="0" workbookViewId="0" topLeftCell="A1">
      <selection activeCell="D28" sqref="D28"/>
    </sheetView>
  </sheetViews>
  <sheetFormatPr defaultColWidth="9.33203125" defaultRowHeight="12.75"/>
  <cols>
    <col min="1" max="1" width="26.5" style="8" customWidth="1"/>
    <col min="2" max="2" width="5" style="8" customWidth="1"/>
    <col min="3" max="5" width="13.83203125" style="8" customWidth="1"/>
    <col min="6" max="7" width="14.5" style="8" customWidth="1"/>
    <col min="8" max="18" width="11.83203125" style="8" customWidth="1"/>
    <col min="19" max="20" width="9.83203125" style="8" customWidth="1"/>
    <col min="21" max="22" width="11.83203125" style="8" customWidth="1"/>
    <col min="23" max="16384" width="9.33203125" style="8" customWidth="1"/>
  </cols>
  <sheetData>
    <row r="1" spans="1:2" ht="18">
      <c r="A1" s="2" t="str">
        <f>Assumptions!A1</f>
        <v>ABC Company Inc</v>
      </c>
      <c r="B1" s="73"/>
    </row>
    <row r="2" s="74" customFormat="1" ht="15.75">
      <c r="A2" s="1" t="s">
        <v>173</v>
      </c>
    </row>
    <row r="3" spans="1:2" ht="12.75">
      <c r="A3" s="75"/>
      <c r="B3" s="76"/>
    </row>
    <row r="4" spans="1:7" ht="12.75">
      <c r="A4" s="76" t="s">
        <v>167</v>
      </c>
      <c r="B4" s="76"/>
      <c r="C4" s="77" t="str">
        <f>Assumptions!C54</f>
        <v>2000/2001</v>
      </c>
      <c r="D4" s="77" t="str">
        <f>Assumptions!D54</f>
        <v>2001/2002</v>
      </c>
      <c r="E4" s="77" t="str">
        <f>Assumptions!E54</f>
        <v>2002/2003</v>
      </c>
      <c r="F4" s="77" t="str">
        <f>Assumptions!F54</f>
        <v>2003/2004</v>
      </c>
      <c r="G4" s="77" t="str">
        <f>Assumptions!G54</f>
        <v>2004/2005</v>
      </c>
    </row>
    <row r="5" spans="1:7" s="78" customFormat="1" ht="11.25">
      <c r="A5" s="78" t="str">
        <f>A45</f>
        <v>Revenue 1</v>
      </c>
      <c r="B5" s="79"/>
      <c r="C5" s="78">
        <f>'Revenue 1'!C10</f>
        <v>0</v>
      </c>
      <c r="D5" s="78">
        <f>'Revenue 1'!D10</f>
        <v>0</v>
      </c>
      <c r="E5" s="78">
        <f>'Revenue 1'!E10</f>
        <v>100</v>
      </c>
      <c r="F5" s="78">
        <f>'Revenue 1'!F10</f>
        <v>200</v>
      </c>
      <c r="G5" s="78">
        <f>'Revenue 1'!G10</f>
        <v>300</v>
      </c>
    </row>
    <row r="6" spans="1:7" s="78" customFormat="1" ht="11.25">
      <c r="A6" s="78" t="str">
        <f>A46</f>
        <v>Revenue 2</v>
      </c>
      <c r="B6" s="79"/>
      <c r="C6" s="78">
        <f>'Revenue 2'!C10</f>
        <v>0</v>
      </c>
      <c r="D6" s="78">
        <f>'Revenue 2'!D10</f>
        <v>50</v>
      </c>
      <c r="E6" s="78">
        <f>'Revenue 2'!E10</f>
        <v>100</v>
      </c>
      <c r="F6" s="78">
        <f>'Revenue 2'!F10</f>
        <v>150</v>
      </c>
      <c r="G6" s="78">
        <f>'Revenue 2'!G10</f>
        <v>200</v>
      </c>
    </row>
    <row r="7" spans="1:7" s="78" customFormat="1" ht="11.25">
      <c r="A7" s="78" t="str">
        <f>A47</f>
        <v>Revenue 3</v>
      </c>
      <c r="B7" s="79"/>
      <c r="C7" s="80">
        <f>'Revenue 3'!C11</f>
        <v>0</v>
      </c>
      <c r="D7" s="80">
        <f>'Revenue 3'!D11</f>
        <v>25</v>
      </c>
      <c r="E7" s="80">
        <f>'Revenue 3'!E11</f>
        <v>225</v>
      </c>
      <c r="F7" s="80">
        <f>'Revenue 3'!F11</f>
        <v>225</v>
      </c>
      <c r="G7" s="80">
        <f>'Revenue 3'!G11</f>
        <v>225</v>
      </c>
    </row>
    <row r="8" spans="1:7" s="78" customFormat="1" ht="11.25">
      <c r="A8" s="78" t="str">
        <f>A48</f>
        <v>Revenue 4</v>
      </c>
      <c r="B8" s="79"/>
      <c r="C8" s="80">
        <f>'Revenue 4'!C10</f>
        <v>0</v>
      </c>
      <c r="D8" s="80">
        <f>'Revenue 4'!D10</f>
        <v>0</v>
      </c>
      <c r="E8" s="80">
        <f>'Revenue 4'!E10</f>
        <v>650</v>
      </c>
      <c r="F8" s="80">
        <f>'Revenue 4'!F10</f>
        <v>1375</v>
      </c>
      <c r="G8" s="80">
        <f>'Revenue 4'!G10</f>
        <v>2200</v>
      </c>
    </row>
    <row r="9" spans="1:7" s="78" customFormat="1" ht="11.25">
      <c r="A9" s="78" t="str">
        <f>A49</f>
        <v>Revenue 5</v>
      </c>
      <c r="B9" s="79"/>
      <c r="C9" s="81">
        <f>'Revenue 5'!C11</f>
        <v>0</v>
      </c>
      <c r="D9" s="81">
        <f>'Revenue 5'!D11</f>
        <v>0</v>
      </c>
      <c r="E9" s="81">
        <f>'Revenue 5'!E11</f>
        <v>100</v>
      </c>
      <c r="F9" s="81">
        <f>'Revenue 5'!F11</f>
        <v>100</v>
      </c>
      <c r="G9" s="81">
        <f>'Revenue 5'!G11</f>
        <v>100</v>
      </c>
    </row>
    <row r="10" spans="1:7" s="78" customFormat="1" ht="11.25">
      <c r="A10" s="82" t="s">
        <v>11</v>
      </c>
      <c r="B10" s="79"/>
      <c r="C10" s="78">
        <f>SUM(C5:C9)</f>
        <v>0</v>
      </c>
      <c r="D10" s="78">
        <f>SUM(D5:D9)</f>
        <v>75</v>
      </c>
      <c r="E10" s="78">
        <f>SUM(E5:E9)</f>
        <v>1175</v>
      </c>
      <c r="F10" s="78">
        <f>SUM(F5:F9)</f>
        <v>2050</v>
      </c>
      <c r="G10" s="78">
        <f>SUM(G5:G9)</f>
        <v>3025</v>
      </c>
    </row>
    <row r="11" spans="1:2" ht="12.75">
      <c r="A11" s="83"/>
      <c r="B11" s="84"/>
    </row>
    <row r="12" spans="1:7" ht="12.75">
      <c r="A12" s="76" t="s">
        <v>141</v>
      </c>
      <c r="B12" s="76"/>
      <c r="C12" s="77" t="str">
        <f>C4</f>
        <v>2000/2001</v>
      </c>
      <c r="D12" s="77" t="str">
        <f>D4</f>
        <v>2001/2002</v>
      </c>
      <c r="E12" s="77" t="str">
        <f>E4</f>
        <v>2002/2003</v>
      </c>
      <c r="F12" s="77" t="str">
        <f>F4</f>
        <v>2003/2004</v>
      </c>
      <c r="G12" s="77" t="str">
        <f>G4</f>
        <v>2004/2005</v>
      </c>
    </row>
    <row r="13" spans="1:7" s="78" customFormat="1" ht="11.25">
      <c r="A13" s="79" t="str">
        <f>A45</f>
        <v>Revenue 1</v>
      </c>
      <c r="B13" s="79"/>
      <c r="C13" s="78">
        <f>'Revenue 1'!C17</f>
        <v>0</v>
      </c>
      <c r="D13" s="78">
        <f>'Revenue 1'!D17</f>
        <v>0</v>
      </c>
      <c r="E13" s="78">
        <f>'Revenue 1'!E17</f>
        <v>20</v>
      </c>
      <c r="F13" s="78">
        <f>'Revenue 1'!F17</f>
        <v>40</v>
      </c>
      <c r="G13" s="78">
        <f>'Revenue 1'!G17</f>
        <v>60</v>
      </c>
    </row>
    <row r="14" spans="1:7" s="78" customFormat="1" ht="11.25">
      <c r="A14" s="79" t="str">
        <f>A46</f>
        <v>Revenue 2</v>
      </c>
      <c r="B14" s="79"/>
      <c r="C14" s="78">
        <f>'Revenue 2'!$C$17</f>
        <v>0</v>
      </c>
      <c r="D14" s="78">
        <f>'Revenue 2'!$C$17</f>
        <v>0</v>
      </c>
      <c r="E14" s="78">
        <f>'Revenue 2'!$C$17</f>
        <v>0</v>
      </c>
      <c r="F14" s="78">
        <f>'Revenue 2'!$C$17</f>
        <v>0</v>
      </c>
      <c r="G14" s="78">
        <f>'Revenue 2'!$C$17</f>
        <v>0</v>
      </c>
    </row>
    <row r="15" spans="1:7" s="78" customFormat="1" ht="11.25">
      <c r="A15" s="79" t="str">
        <f>A47</f>
        <v>Revenue 3</v>
      </c>
      <c r="B15" s="79"/>
      <c r="C15" s="80">
        <f>'Revenue 3'!C19</f>
        <v>0</v>
      </c>
      <c r="D15" s="80">
        <f>'Revenue 3'!D19</f>
        <v>5</v>
      </c>
      <c r="E15" s="80">
        <f>'Revenue 3'!E19</f>
        <v>35</v>
      </c>
      <c r="F15" s="80">
        <f>'Revenue 3'!F19</f>
        <v>35</v>
      </c>
      <c r="G15" s="80">
        <f>'Revenue 3'!G19</f>
        <v>35</v>
      </c>
    </row>
    <row r="16" spans="1:7" s="78" customFormat="1" ht="11.25">
      <c r="A16" s="79" t="str">
        <f>A48</f>
        <v>Revenue 4</v>
      </c>
      <c r="B16" s="79"/>
      <c r="C16" s="80">
        <f>'Revenue 4'!C17</f>
        <v>0</v>
      </c>
      <c r="D16" s="80">
        <f>'Revenue 4'!D17</f>
        <v>0</v>
      </c>
      <c r="E16" s="80">
        <f>'Revenue 4'!E17</f>
        <v>435</v>
      </c>
      <c r="F16" s="80">
        <f>'Revenue 4'!F17</f>
        <v>937.5</v>
      </c>
      <c r="G16" s="80">
        <f>'Revenue 4'!G17</f>
        <v>1530</v>
      </c>
    </row>
    <row r="17" spans="1:7" s="78" customFormat="1" ht="11.25">
      <c r="A17" s="79" t="str">
        <f>A49</f>
        <v>Revenue 5</v>
      </c>
      <c r="B17" s="79"/>
      <c r="C17" s="81">
        <f>'Revenue 5'!C19</f>
        <v>0</v>
      </c>
      <c r="D17" s="81">
        <f>'Revenue 5'!D19</f>
        <v>0</v>
      </c>
      <c r="E17" s="81">
        <f>'Revenue 5'!E19</f>
        <v>35</v>
      </c>
      <c r="F17" s="81">
        <f>'Revenue 5'!F19</f>
        <v>35</v>
      </c>
      <c r="G17" s="81">
        <f>'Revenue 5'!G19</f>
        <v>35</v>
      </c>
    </row>
    <row r="18" spans="1:7" s="78" customFormat="1" ht="11.25">
      <c r="A18" s="82" t="s">
        <v>11</v>
      </c>
      <c r="B18" s="79"/>
      <c r="C18" s="78">
        <f>SUM(C13:C17)</f>
        <v>0</v>
      </c>
      <c r="D18" s="78">
        <f>SUM(D13:D17)</f>
        <v>5</v>
      </c>
      <c r="E18" s="78">
        <f>SUM(E13:E17)</f>
        <v>525</v>
      </c>
      <c r="F18" s="78">
        <f>SUM(F13:F17)</f>
        <v>1047.5</v>
      </c>
      <c r="G18" s="78">
        <f>SUM(G13:G17)</f>
        <v>1660</v>
      </c>
    </row>
    <row r="19" spans="1:2" ht="12.75">
      <c r="A19" s="83"/>
      <c r="B19" s="84"/>
    </row>
    <row r="20" spans="1:7" ht="12.75">
      <c r="A20" s="76" t="s">
        <v>168</v>
      </c>
      <c r="B20" s="76"/>
      <c r="C20" s="77" t="str">
        <f>C4</f>
        <v>2000/2001</v>
      </c>
      <c r="D20" s="77" t="str">
        <f>D4</f>
        <v>2001/2002</v>
      </c>
      <c r="E20" s="77" t="str">
        <f>E4</f>
        <v>2002/2003</v>
      </c>
      <c r="F20" s="77" t="str">
        <f>F4</f>
        <v>2003/2004</v>
      </c>
      <c r="G20" s="77" t="str">
        <f>G4</f>
        <v>2004/2005</v>
      </c>
    </row>
    <row r="21" spans="1:7" s="78" customFormat="1" ht="11.25">
      <c r="A21" s="79" t="str">
        <f>A45</f>
        <v>Revenue 1</v>
      </c>
      <c r="B21" s="79"/>
      <c r="C21" s="78">
        <f>'Revenue 1'!C24</f>
        <v>0</v>
      </c>
      <c r="D21" s="78">
        <f>'Revenue 1'!D24</f>
        <v>0</v>
      </c>
      <c r="E21" s="78">
        <f>'Revenue 1'!E24</f>
        <v>80</v>
      </c>
      <c r="F21" s="78">
        <f>'Revenue 1'!F24</f>
        <v>160</v>
      </c>
      <c r="G21" s="78">
        <f>'Revenue 1'!G24</f>
        <v>240</v>
      </c>
    </row>
    <row r="22" spans="1:7" s="78" customFormat="1" ht="11.25">
      <c r="A22" s="79" t="str">
        <f>A46</f>
        <v>Revenue 2</v>
      </c>
      <c r="B22" s="79"/>
      <c r="C22" s="78">
        <f>'Revenue 2'!$C$24</f>
        <v>0</v>
      </c>
      <c r="D22" s="78">
        <f>'Revenue 2'!$C$24</f>
        <v>0</v>
      </c>
      <c r="E22" s="78">
        <f>'Revenue 2'!$C$24</f>
        <v>0</v>
      </c>
      <c r="F22" s="78">
        <f>'Revenue 2'!$C$24</f>
        <v>0</v>
      </c>
      <c r="G22" s="78">
        <f>'Revenue 2'!$C$24</f>
        <v>0</v>
      </c>
    </row>
    <row r="23" spans="1:7" s="78" customFormat="1" ht="11.25">
      <c r="A23" s="79" t="str">
        <f>A47</f>
        <v>Revenue 3</v>
      </c>
      <c r="B23" s="79"/>
      <c r="C23" s="80">
        <f>'Revenue 3'!C27</f>
        <v>0</v>
      </c>
      <c r="D23" s="80">
        <f>'Revenue 3'!D27</f>
        <v>20</v>
      </c>
      <c r="E23" s="80">
        <f>'Revenue 3'!E27</f>
        <v>190</v>
      </c>
      <c r="F23" s="80">
        <f>'Revenue 3'!F27</f>
        <v>190</v>
      </c>
      <c r="G23" s="80">
        <f>'Revenue 3'!G27</f>
        <v>190</v>
      </c>
    </row>
    <row r="24" spans="1:7" s="78" customFormat="1" ht="11.25">
      <c r="A24" s="79" t="str">
        <f>A48</f>
        <v>Revenue 4</v>
      </c>
      <c r="B24" s="79"/>
      <c r="C24" s="80">
        <f>'Revenue 4'!C24</f>
        <v>0</v>
      </c>
      <c r="D24" s="80">
        <f>'Revenue 4'!D24</f>
        <v>0</v>
      </c>
      <c r="E24" s="80">
        <f>'Revenue 4'!E24</f>
        <v>215</v>
      </c>
      <c r="F24" s="80">
        <f>'Revenue 4'!F24</f>
        <v>437.5</v>
      </c>
      <c r="G24" s="80">
        <f>'Revenue 4'!G24</f>
        <v>670</v>
      </c>
    </row>
    <row r="25" spans="1:7" s="78" customFormat="1" ht="11.25">
      <c r="A25" s="79" t="str">
        <f>A49</f>
        <v>Revenue 5</v>
      </c>
      <c r="B25" s="79"/>
      <c r="C25" s="81">
        <f>'Revenue 5'!C27</f>
        <v>0</v>
      </c>
      <c r="D25" s="81">
        <f>'Revenue 5'!D27</f>
        <v>0</v>
      </c>
      <c r="E25" s="81">
        <f>'Revenue 5'!E27</f>
        <v>65</v>
      </c>
      <c r="F25" s="81">
        <f>'Revenue 5'!F27</f>
        <v>65</v>
      </c>
      <c r="G25" s="81">
        <f>'Revenue 5'!G27</f>
        <v>65</v>
      </c>
    </row>
    <row r="26" spans="1:7" s="78" customFormat="1" ht="11.25">
      <c r="A26" s="82" t="s">
        <v>11</v>
      </c>
      <c r="B26" s="79"/>
      <c r="C26" s="78">
        <f>SUM(C21:C25)</f>
        <v>0</v>
      </c>
      <c r="D26" s="78">
        <f>SUM(D21:D25)</f>
        <v>20</v>
      </c>
      <c r="E26" s="78">
        <f>SUM(E21:E25)</f>
        <v>550</v>
      </c>
      <c r="F26" s="78">
        <f>SUM(F21:F25)</f>
        <v>852.5</v>
      </c>
      <c r="G26" s="78">
        <f>SUM(G21:G25)</f>
        <v>1165</v>
      </c>
    </row>
    <row r="27" spans="1:2" ht="12.75">
      <c r="A27" s="83"/>
      <c r="B27" s="84"/>
    </row>
    <row r="28" spans="1:7" ht="12.75">
      <c r="A28" s="76" t="s">
        <v>129</v>
      </c>
      <c r="B28" s="76"/>
      <c r="C28" s="77" t="str">
        <f>C4</f>
        <v>2000/2001</v>
      </c>
      <c r="D28" s="77" t="str">
        <f>D4</f>
        <v>2001/2002</v>
      </c>
      <c r="E28" s="77" t="str">
        <f>E4</f>
        <v>2002/2003</v>
      </c>
      <c r="F28" s="77" t="str">
        <f>F4</f>
        <v>2003/2004</v>
      </c>
      <c r="G28" s="77" t="str">
        <f>G4</f>
        <v>2004/2005</v>
      </c>
    </row>
    <row r="29" spans="1:7" s="78" customFormat="1" ht="11.25">
      <c r="A29" s="79" t="str">
        <f>A45</f>
        <v>Revenue 1</v>
      </c>
      <c r="B29" s="79"/>
      <c r="C29" s="78">
        <f>'Revenue 1'!C31</f>
        <v>0</v>
      </c>
      <c r="D29" s="78">
        <f>'Revenue 1'!D31</f>
        <v>0</v>
      </c>
      <c r="E29" s="78">
        <f>'Revenue 1'!E31</f>
        <v>100</v>
      </c>
      <c r="F29" s="78">
        <f>'Revenue 1'!F31</f>
        <v>200</v>
      </c>
      <c r="G29" s="78">
        <f>'Revenue 1'!G31</f>
        <v>300</v>
      </c>
    </row>
    <row r="30" spans="1:7" s="78" customFormat="1" ht="11.25">
      <c r="A30" s="79" t="str">
        <f>A46</f>
        <v>Revenue 2</v>
      </c>
      <c r="B30" s="79"/>
      <c r="C30" s="78">
        <f>'Revenue 2'!C31</f>
        <v>0</v>
      </c>
      <c r="D30" s="78">
        <f>'Revenue 2'!D31</f>
        <v>0</v>
      </c>
      <c r="E30" s="78">
        <f>'Revenue 2'!E31</f>
        <v>0</v>
      </c>
      <c r="F30" s="78">
        <f>'Revenue 2'!F31</f>
        <v>0</v>
      </c>
      <c r="G30" s="78">
        <f>'Revenue 2'!G31</f>
        <v>0</v>
      </c>
    </row>
    <row r="31" spans="1:7" s="78" customFormat="1" ht="11.25">
      <c r="A31" s="79" t="str">
        <f>A47</f>
        <v>Revenue 3</v>
      </c>
      <c r="B31" s="79"/>
      <c r="C31" s="80">
        <f>'Revenue 3'!C35</f>
        <v>0</v>
      </c>
      <c r="D31" s="80">
        <f>'Revenue 3'!D35</f>
        <v>25</v>
      </c>
      <c r="E31" s="80">
        <f>'Revenue 3'!E35</f>
        <v>225</v>
      </c>
      <c r="F31" s="80">
        <f>'Revenue 3'!F35</f>
        <v>225</v>
      </c>
      <c r="G31" s="80">
        <f>'Revenue 3'!G35</f>
        <v>225</v>
      </c>
    </row>
    <row r="32" spans="1:7" s="78" customFormat="1" ht="11.25">
      <c r="A32" s="79" t="str">
        <f>A48</f>
        <v>Revenue 4</v>
      </c>
      <c r="B32" s="79"/>
      <c r="C32" s="80">
        <f>'Revenue 4'!C31</f>
        <v>0</v>
      </c>
      <c r="D32" s="80">
        <f>'Revenue 4'!D31</f>
        <v>0</v>
      </c>
      <c r="E32" s="80">
        <f>'Revenue 4'!E31</f>
        <v>650</v>
      </c>
      <c r="F32" s="80">
        <f>'Revenue 4'!F31</f>
        <v>1375</v>
      </c>
      <c r="G32" s="80">
        <f>'Revenue 4'!G31</f>
        <v>2200</v>
      </c>
    </row>
    <row r="33" spans="1:7" s="78" customFormat="1" ht="11.25">
      <c r="A33" s="79" t="str">
        <f>A49</f>
        <v>Revenue 5</v>
      </c>
      <c r="B33" s="79"/>
      <c r="C33" s="81">
        <f>'Revenue 5'!C35</f>
        <v>0</v>
      </c>
      <c r="D33" s="81">
        <f>'Revenue 5'!D35</f>
        <v>0</v>
      </c>
      <c r="E33" s="81">
        <f>'Revenue 5'!E35</f>
        <v>100</v>
      </c>
      <c r="F33" s="81">
        <f>'Revenue 5'!F35</f>
        <v>100</v>
      </c>
      <c r="G33" s="81">
        <f>'Revenue 5'!G35</f>
        <v>100</v>
      </c>
    </row>
    <row r="34" spans="1:7" s="78" customFormat="1" ht="11.25">
      <c r="A34" s="82" t="s">
        <v>11</v>
      </c>
      <c r="B34" s="79"/>
      <c r="C34" s="78">
        <f>SUM(C29:C33)</f>
        <v>0</v>
      </c>
      <c r="D34" s="78">
        <f>SUM(D29:D33)</f>
        <v>25</v>
      </c>
      <c r="E34" s="78">
        <f>SUM(E29:E33)</f>
        <v>1075</v>
      </c>
      <c r="F34" s="78">
        <f>SUM(F29:F33)</f>
        <v>1900</v>
      </c>
      <c r="G34" s="78">
        <f>SUM(G29:G33)</f>
        <v>2825</v>
      </c>
    </row>
    <row r="35" spans="1:2" ht="12.75">
      <c r="A35" s="83"/>
      <c r="B35" s="84"/>
    </row>
    <row r="36" spans="1:7" ht="12.75">
      <c r="A36" s="76" t="s">
        <v>127</v>
      </c>
      <c r="B36" s="76"/>
      <c r="C36" s="77" t="str">
        <f>C4</f>
        <v>2000/2001</v>
      </c>
      <c r="D36" s="77" t="str">
        <f>D4</f>
        <v>2001/2002</v>
      </c>
      <c r="E36" s="77" t="str">
        <f>E4</f>
        <v>2002/2003</v>
      </c>
      <c r="F36" s="77" t="str">
        <f>F4</f>
        <v>2003/2004</v>
      </c>
      <c r="G36" s="77" t="str">
        <f>G4</f>
        <v>2004/2005</v>
      </c>
    </row>
    <row r="37" spans="1:7" s="78" customFormat="1" ht="11.25">
      <c r="A37" s="79" t="str">
        <f>A45</f>
        <v>Revenue 1</v>
      </c>
      <c r="B37" s="79"/>
      <c r="C37" s="78">
        <f>'Revenue 1'!C38</f>
        <v>0</v>
      </c>
      <c r="D37" s="78">
        <f>'Revenue 1'!D38</f>
        <v>0</v>
      </c>
      <c r="E37" s="78">
        <f>'Revenue 1'!E38</f>
        <v>0</v>
      </c>
      <c r="F37" s="78">
        <f>'Revenue 1'!F38</f>
        <v>0</v>
      </c>
      <c r="G37" s="78">
        <f>'Revenue 1'!G38</f>
        <v>0</v>
      </c>
    </row>
    <row r="38" spans="1:7" s="78" customFormat="1" ht="11.25">
      <c r="A38" s="79" t="str">
        <f>A46</f>
        <v>Revenue 2</v>
      </c>
      <c r="B38" s="79"/>
      <c r="C38" s="78">
        <f>'Revenue 2'!C38</f>
        <v>0</v>
      </c>
      <c r="D38" s="78">
        <f>'Revenue 2'!D38</f>
        <v>50</v>
      </c>
      <c r="E38" s="78">
        <f>'Revenue 2'!E38</f>
        <v>100</v>
      </c>
      <c r="F38" s="78">
        <f>'Revenue 2'!F38</f>
        <v>150</v>
      </c>
      <c r="G38" s="78">
        <f>'Revenue 2'!G38</f>
        <v>200</v>
      </c>
    </row>
    <row r="39" spans="1:7" s="78" customFormat="1" ht="11.25">
      <c r="A39" s="79" t="str">
        <f>A47</f>
        <v>Revenue 3</v>
      </c>
      <c r="B39" s="79"/>
      <c r="C39" s="80">
        <f>'Revenue 3'!C43</f>
        <v>0</v>
      </c>
      <c r="D39" s="80">
        <f>'Revenue 3'!D43</f>
        <v>0</v>
      </c>
      <c r="E39" s="80">
        <f>'Revenue 3'!E43</f>
        <v>0</v>
      </c>
      <c r="F39" s="80">
        <f>'Revenue 3'!F43</f>
        <v>0</v>
      </c>
      <c r="G39" s="80">
        <f>'Revenue 3'!G43</f>
        <v>0</v>
      </c>
    </row>
    <row r="40" spans="1:7" s="78" customFormat="1" ht="11.25">
      <c r="A40" s="79" t="str">
        <f>A48</f>
        <v>Revenue 4</v>
      </c>
      <c r="B40" s="79"/>
      <c r="C40" s="80">
        <f>'Revenue 4'!C38</f>
        <v>0</v>
      </c>
      <c r="D40" s="80">
        <f>'Revenue 4'!D38</f>
        <v>0</v>
      </c>
      <c r="E40" s="80">
        <f>'Revenue 4'!E38</f>
        <v>0</v>
      </c>
      <c r="F40" s="80">
        <f>'Revenue 4'!F38</f>
        <v>0</v>
      </c>
      <c r="G40" s="80">
        <f>'Revenue 4'!G38</f>
        <v>0</v>
      </c>
    </row>
    <row r="41" spans="1:7" s="78" customFormat="1" ht="11.25">
      <c r="A41" s="79" t="str">
        <f>A49</f>
        <v>Revenue 5</v>
      </c>
      <c r="B41" s="79"/>
      <c r="C41" s="81">
        <f>'Revenue 5'!C43</f>
        <v>0</v>
      </c>
      <c r="D41" s="81">
        <f>'Revenue 5'!D43</f>
        <v>0</v>
      </c>
      <c r="E41" s="81">
        <f>'Revenue 5'!E43</f>
        <v>0</v>
      </c>
      <c r="F41" s="81">
        <f>'Revenue 5'!F43</f>
        <v>0</v>
      </c>
      <c r="G41" s="81">
        <f>'Revenue 5'!G43</f>
        <v>0</v>
      </c>
    </row>
    <row r="42" spans="1:7" s="78" customFormat="1" ht="11.25">
      <c r="A42" s="82" t="s">
        <v>11</v>
      </c>
      <c r="B42" s="79"/>
      <c r="C42" s="78">
        <f>SUM(C37:C41)</f>
        <v>0</v>
      </c>
      <c r="D42" s="78">
        <f>SUM(D37:D41)</f>
        <v>50</v>
      </c>
      <c r="E42" s="78">
        <f>SUM(E37:E41)</f>
        <v>100</v>
      </c>
      <c r="F42" s="78">
        <f>SUM(F37:F41)</f>
        <v>150</v>
      </c>
      <c r="G42" s="78">
        <f>SUM(G37:G41)</f>
        <v>200</v>
      </c>
    </row>
    <row r="43" spans="1:2" ht="12.75">
      <c r="A43" s="83"/>
      <c r="B43" s="84"/>
    </row>
    <row r="44" spans="1:7" ht="12.75">
      <c r="A44" s="75" t="s">
        <v>171</v>
      </c>
      <c r="C44" s="85" t="str">
        <f>C4</f>
        <v>2000/2001</v>
      </c>
      <c r="D44" s="85" t="str">
        <f>D4</f>
        <v>2001/2002</v>
      </c>
      <c r="E44" s="85" t="str">
        <f>E4</f>
        <v>2002/2003</v>
      </c>
      <c r="F44" s="85" t="str">
        <f>F4</f>
        <v>2003/2004</v>
      </c>
      <c r="G44" s="85" t="str">
        <f>G4</f>
        <v>2004/2005</v>
      </c>
    </row>
    <row r="45" spans="1:7" s="78" customFormat="1" ht="11.25">
      <c r="A45" s="79" t="str">
        <f>Assumptions!A39</f>
        <v>Revenue 1</v>
      </c>
      <c r="B45" s="79"/>
      <c r="C45" s="86" t="e">
        <f aca="true" t="shared" si="0" ref="C45:G50">(C5-C13)/C5</f>
        <v>#DIV/0!</v>
      </c>
      <c r="D45" s="86" t="e">
        <f t="shared" si="0"/>
        <v>#DIV/0!</v>
      </c>
      <c r="E45" s="86">
        <f t="shared" si="0"/>
        <v>0.8</v>
      </c>
      <c r="F45" s="86">
        <f t="shared" si="0"/>
        <v>0.8</v>
      </c>
      <c r="G45" s="86">
        <f t="shared" si="0"/>
        <v>0.8</v>
      </c>
    </row>
    <row r="46" spans="1:7" s="78" customFormat="1" ht="11.25">
      <c r="A46" s="79" t="str">
        <f>Assumptions!A40</f>
        <v>Revenue 2</v>
      </c>
      <c r="B46" s="79"/>
      <c r="C46" s="86" t="e">
        <f t="shared" si="0"/>
        <v>#DIV/0!</v>
      </c>
      <c r="D46" s="86">
        <f t="shared" si="0"/>
        <v>1</v>
      </c>
      <c r="E46" s="86">
        <f t="shared" si="0"/>
        <v>1</v>
      </c>
      <c r="F46" s="86">
        <f t="shared" si="0"/>
        <v>1</v>
      </c>
      <c r="G46" s="86">
        <f t="shared" si="0"/>
        <v>1</v>
      </c>
    </row>
    <row r="47" spans="1:7" s="78" customFormat="1" ht="11.25">
      <c r="A47" s="79" t="str">
        <f>Assumptions!A41</f>
        <v>Revenue 3</v>
      </c>
      <c r="B47" s="79"/>
      <c r="C47" s="86" t="e">
        <f t="shared" si="0"/>
        <v>#DIV/0!</v>
      </c>
      <c r="D47" s="86">
        <f t="shared" si="0"/>
        <v>0.8</v>
      </c>
      <c r="E47" s="86">
        <f t="shared" si="0"/>
        <v>0.8444444444444444</v>
      </c>
      <c r="F47" s="86">
        <f t="shared" si="0"/>
        <v>0.8444444444444444</v>
      </c>
      <c r="G47" s="86">
        <f t="shared" si="0"/>
        <v>0.8444444444444444</v>
      </c>
    </row>
    <row r="48" spans="1:7" s="78" customFormat="1" ht="11.25">
      <c r="A48" s="79" t="str">
        <f>Assumptions!A42</f>
        <v>Revenue 4</v>
      </c>
      <c r="B48" s="79"/>
      <c r="C48" s="86" t="e">
        <f t="shared" si="0"/>
        <v>#DIV/0!</v>
      </c>
      <c r="D48" s="86" t="e">
        <f t="shared" si="0"/>
        <v>#DIV/0!</v>
      </c>
      <c r="E48" s="86">
        <f t="shared" si="0"/>
        <v>0.33076923076923076</v>
      </c>
      <c r="F48" s="86">
        <f t="shared" si="0"/>
        <v>0.3181818181818182</v>
      </c>
      <c r="G48" s="86">
        <f t="shared" si="0"/>
        <v>0.30454545454545456</v>
      </c>
    </row>
    <row r="49" spans="1:7" s="78" customFormat="1" ht="11.25">
      <c r="A49" s="79" t="str">
        <f>Assumptions!A43</f>
        <v>Revenue 5</v>
      </c>
      <c r="B49" s="79"/>
      <c r="C49" s="87" t="e">
        <f t="shared" si="0"/>
        <v>#DIV/0!</v>
      </c>
      <c r="D49" s="87" t="e">
        <f t="shared" si="0"/>
        <v>#DIV/0!</v>
      </c>
      <c r="E49" s="87">
        <f t="shared" si="0"/>
        <v>0.65</v>
      </c>
      <c r="F49" s="87">
        <f t="shared" si="0"/>
        <v>0.65</v>
      </c>
      <c r="G49" s="87">
        <f t="shared" si="0"/>
        <v>0.65</v>
      </c>
    </row>
    <row r="50" spans="1:7" s="78" customFormat="1" ht="11.25">
      <c r="A50" s="79" t="s">
        <v>172</v>
      </c>
      <c r="B50" s="79"/>
      <c r="C50" s="87" t="e">
        <f t="shared" si="0"/>
        <v>#DIV/0!</v>
      </c>
      <c r="D50" s="87">
        <f t="shared" si="0"/>
        <v>0.9333333333333333</v>
      </c>
      <c r="E50" s="87">
        <f t="shared" si="0"/>
        <v>0.5531914893617021</v>
      </c>
      <c r="F50" s="87">
        <f t="shared" si="0"/>
        <v>0.48902439024390243</v>
      </c>
      <c r="G50" s="87">
        <f t="shared" si="0"/>
        <v>0.4512396694214876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7" r:id="rId1"/>
  <headerFooter alignWithMargins="0">
    <oddFooter>&amp;L&amp;B Confidential&amp;B&amp;C&amp;A&amp;RPage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94"/>
  <sheetViews>
    <sheetView zoomScalePageLayoutView="0" workbookViewId="0" topLeftCell="A1">
      <selection activeCell="C2" sqref="C2"/>
    </sheetView>
  </sheetViews>
  <sheetFormatPr defaultColWidth="8.83203125" defaultRowHeight="12.75"/>
  <cols>
    <col min="1" max="1" width="32.66015625" style="72" customWidth="1"/>
    <col min="2" max="2" width="12.33203125" style="72" customWidth="1"/>
    <col min="3" max="5" width="9.83203125" style="161" customWidth="1"/>
    <col min="6" max="17" width="11.83203125" style="72" customWidth="1"/>
    <col min="18" max="19" width="9.83203125" style="72" customWidth="1"/>
    <col min="20" max="25" width="11.83203125" style="72" customWidth="1"/>
    <col min="26" max="16384" width="8.83203125" style="72" customWidth="1"/>
  </cols>
  <sheetData>
    <row r="1" spans="1:5" s="14" customFormat="1" ht="18">
      <c r="A1" s="3" t="str">
        <f>Assumptions!A1</f>
        <v>ABC Company Inc</v>
      </c>
      <c r="B1" s="3"/>
      <c r="C1" s="125"/>
      <c r="D1" s="126"/>
      <c r="E1" s="126"/>
    </row>
    <row r="2" spans="1:5" s="129" customFormat="1" ht="26.25">
      <c r="A2" s="10" t="s">
        <v>18</v>
      </c>
      <c r="B2" s="127"/>
      <c r="C2" s="128"/>
      <c r="D2" s="128"/>
      <c r="E2" s="128"/>
    </row>
    <row r="3" spans="1:5" s="132" customFormat="1" ht="12.75" customHeight="1">
      <c r="A3" s="130"/>
      <c r="B3" s="131"/>
      <c r="C3" s="36"/>
      <c r="D3" s="36"/>
      <c r="E3" s="36"/>
    </row>
    <row r="4" spans="1:5" s="14" customFormat="1" ht="12.75">
      <c r="A4" s="131" t="s">
        <v>73</v>
      </c>
      <c r="B4" s="133"/>
      <c r="C4" s="134" t="s">
        <v>153</v>
      </c>
      <c r="D4" s="134" t="s">
        <v>154</v>
      </c>
      <c r="E4" s="134" t="s">
        <v>1</v>
      </c>
    </row>
    <row r="5" spans="1:5" s="14" customFormat="1" ht="12.75">
      <c r="A5" s="135" t="s">
        <v>19</v>
      </c>
      <c r="B5" s="133"/>
      <c r="C5" s="136">
        <v>0</v>
      </c>
      <c r="D5" s="136">
        <v>0</v>
      </c>
      <c r="E5" s="136">
        <f>SUM(C5:D5)</f>
        <v>0</v>
      </c>
    </row>
    <row r="6" spans="1:5" s="14" customFormat="1" ht="12.75">
      <c r="A6" s="137" t="s">
        <v>114</v>
      </c>
      <c r="B6" s="133"/>
      <c r="C6" s="138">
        <f>SUM(C5:C5)</f>
        <v>0</v>
      </c>
      <c r="D6" s="138">
        <f>SUM(D5:D5)</f>
        <v>0</v>
      </c>
      <c r="E6" s="138">
        <f>SUM(C6:D6)</f>
        <v>0</v>
      </c>
    </row>
    <row r="7" spans="1:5" s="14" customFormat="1" ht="12.75">
      <c r="A7" s="135"/>
      <c r="B7" s="133"/>
      <c r="C7" s="139"/>
      <c r="D7" s="139"/>
      <c r="E7" s="139"/>
    </row>
    <row r="8" spans="1:5" s="14" customFormat="1" ht="12.75">
      <c r="A8" s="140" t="s">
        <v>20</v>
      </c>
      <c r="B8" s="133"/>
      <c r="C8" s="139"/>
      <c r="D8" s="139"/>
      <c r="E8" s="139"/>
    </row>
    <row r="9" spans="1:5" s="14" customFormat="1" ht="12.75">
      <c r="A9" s="133" t="s">
        <v>20</v>
      </c>
      <c r="B9" s="133"/>
      <c r="C9" s="136">
        <v>0</v>
      </c>
      <c r="D9" s="136">
        <v>0</v>
      </c>
      <c r="E9" s="136">
        <f>SUM(C9:D9)</f>
        <v>0</v>
      </c>
    </row>
    <row r="10" spans="1:5" s="14" customFormat="1" ht="12.75">
      <c r="A10" s="137" t="s">
        <v>21</v>
      </c>
      <c r="B10" s="133"/>
      <c r="C10" s="139">
        <f>SUM(C9:C9)</f>
        <v>0</v>
      </c>
      <c r="D10" s="139">
        <f>SUM(D9:D9)</f>
        <v>0</v>
      </c>
      <c r="E10" s="139">
        <f>SUM(E9:E9)</f>
        <v>0</v>
      </c>
    </row>
    <row r="11" spans="1:5" s="14" customFormat="1" ht="12.75">
      <c r="A11" s="133"/>
      <c r="B11" s="133"/>
      <c r="C11" s="136"/>
      <c r="D11" s="136"/>
      <c r="E11" s="136"/>
    </row>
    <row r="12" spans="1:5" s="29" customFormat="1" ht="12.75">
      <c r="A12" s="131" t="s">
        <v>22</v>
      </c>
      <c r="B12" s="141"/>
      <c r="C12" s="142">
        <f>C6+C10</f>
        <v>0</v>
      </c>
      <c r="D12" s="142">
        <f>D6+D10</f>
        <v>0</v>
      </c>
      <c r="E12" s="142">
        <f>E6+E10</f>
        <v>0</v>
      </c>
    </row>
    <row r="13" spans="1:5" s="29" customFormat="1" ht="12.75">
      <c r="A13" s="131"/>
      <c r="B13" s="141"/>
      <c r="C13" s="142"/>
      <c r="D13" s="142"/>
      <c r="E13" s="142"/>
    </row>
    <row r="14" spans="1:5" s="29" customFormat="1" ht="12.75">
      <c r="A14" s="131" t="s">
        <v>150</v>
      </c>
      <c r="B14" s="141"/>
      <c r="C14" s="143">
        <v>0</v>
      </c>
      <c r="D14" s="143">
        <v>0</v>
      </c>
      <c r="E14" s="143">
        <f>SUM(C14:D14)</f>
        <v>0</v>
      </c>
    </row>
    <row r="15" spans="1:5" s="14" customFormat="1" ht="12.75">
      <c r="A15" s="137"/>
      <c r="B15" s="144"/>
      <c r="C15" s="139"/>
      <c r="D15" s="139"/>
      <c r="E15" s="139"/>
    </row>
    <row r="16" spans="1:5" s="14" customFormat="1" ht="12.75">
      <c r="A16" s="131" t="s">
        <v>168</v>
      </c>
      <c r="B16" s="144"/>
      <c r="C16" s="143">
        <f>C12-C14</f>
        <v>0</v>
      </c>
      <c r="D16" s="143">
        <f>D12-D14</f>
        <v>0</v>
      </c>
      <c r="E16" s="143">
        <f>E12-E14</f>
        <v>0</v>
      </c>
    </row>
    <row r="17" spans="1:5" s="29" customFormat="1" ht="12.75">
      <c r="A17" s="131"/>
      <c r="B17" s="141"/>
      <c r="C17" s="143"/>
      <c r="D17" s="143"/>
      <c r="E17" s="143"/>
    </row>
    <row r="18" spans="1:5" s="29" customFormat="1" ht="12.75">
      <c r="A18" s="131" t="s">
        <v>23</v>
      </c>
      <c r="B18" s="141"/>
      <c r="C18" s="143"/>
      <c r="D18" s="143"/>
      <c r="E18" s="143"/>
    </row>
    <row r="19" spans="1:5" s="29" customFormat="1" ht="12.75">
      <c r="A19" s="135" t="str">
        <f>'Operating and capital expenses'!A5</f>
        <v>Expense 1</v>
      </c>
      <c r="B19" s="141"/>
      <c r="C19" s="139"/>
      <c r="D19" s="139"/>
      <c r="E19" s="139">
        <f>SUM(C19:D19)</f>
        <v>0</v>
      </c>
    </row>
    <row r="20" spans="1:5" s="29" customFormat="1" ht="12.75">
      <c r="A20" s="135" t="str">
        <f>'Operating and capital expenses'!A6</f>
        <v>Expense 2</v>
      </c>
      <c r="B20" s="141"/>
      <c r="C20" s="139"/>
      <c r="D20" s="139"/>
      <c r="E20" s="139">
        <f>SUM(C20:D20)</f>
        <v>0</v>
      </c>
    </row>
    <row r="21" spans="1:5" s="29" customFormat="1" ht="12.75">
      <c r="A21" s="135" t="str">
        <f>'Operating and capital expenses'!A7</f>
        <v>Expense 3</v>
      </c>
      <c r="B21" s="141"/>
      <c r="C21" s="139"/>
      <c r="D21" s="139"/>
      <c r="E21" s="139">
        <f>SUM(C21:D21)</f>
        <v>0</v>
      </c>
    </row>
    <row r="22" spans="1:5" s="29" customFormat="1" ht="12.75">
      <c r="A22" s="135" t="str">
        <f>'Operating and capital expenses'!A8</f>
        <v>Expense 4</v>
      </c>
      <c r="B22" s="141"/>
      <c r="C22" s="139"/>
      <c r="D22" s="139"/>
      <c r="E22" s="139">
        <f>SUM(C22:D22)</f>
        <v>0</v>
      </c>
    </row>
    <row r="23" spans="1:5" s="14" customFormat="1" ht="12.75">
      <c r="A23" s="135" t="str">
        <f>'Operating and capital expenses'!A9</f>
        <v>Expense 5</v>
      </c>
      <c r="B23" s="145"/>
      <c r="C23" s="136"/>
      <c r="D23" s="136"/>
      <c r="E23" s="136">
        <f>SUM(C23:D23)</f>
        <v>0</v>
      </c>
    </row>
    <row r="24" spans="1:5" s="14" customFormat="1" ht="12.75">
      <c r="A24" s="137" t="s">
        <v>24</v>
      </c>
      <c r="B24" s="144"/>
      <c r="C24" s="139">
        <f>SUM(C19:C23)</f>
        <v>0</v>
      </c>
      <c r="D24" s="139">
        <f>SUM(D19:D23)</f>
        <v>0</v>
      </c>
      <c r="E24" s="139">
        <f>SUM(E19:E23)</f>
        <v>0</v>
      </c>
    </row>
    <row r="25" spans="1:5" s="14" customFormat="1" ht="12.75">
      <c r="A25" s="135"/>
      <c r="B25" s="135"/>
      <c r="C25" s="139"/>
      <c r="D25" s="139"/>
      <c r="E25" s="139"/>
    </row>
    <row r="26" spans="1:5" s="14" customFormat="1" ht="12.75">
      <c r="A26" s="131" t="s">
        <v>25</v>
      </c>
      <c r="B26" s="131"/>
      <c r="C26" s="143">
        <f>C16-C24</f>
        <v>0</v>
      </c>
      <c r="D26" s="143">
        <f>D16-D24</f>
        <v>0</v>
      </c>
      <c r="E26" s="143">
        <f>E16-E24</f>
        <v>0</v>
      </c>
    </row>
    <row r="27" spans="1:5" s="14" customFormat="1" ht="12.75">
      <c r="A27" s="135" t="s">
        <v>26</v>
      </c>
      <c r="B27" s="135"/>
      <c r="C27" s="139"/>
      <c r="D27" s="139"/>
      <c r="E27" s="139"/>
    </row>
    <row r="28" spans="1:5" s="14" customFormat="1" ht="12.75">
      <c r="A28" s="135" t="s">
        <v>27</v>
      </c>
      <c r="B28" s="135"/>
      <c r="C28" s="136"/>
      <c r="D28" s="136"/>
      <c r="E28" s="136"/>
    </row>
    <row r="29" spans="1:5" s="14" customFormat="1" ht="12.75">
      <c r="A29" s="137" t="s">
        <v>75</v>
      </c>
      <c r="B29" s="135"/>
      <c r="C29" s="139">
        <f>SUM(C27:C28)</f>
        <v>0</v>
      </c>
      <c r="D29" s="139">
        <f>SUM(D27:D28)</f>
        <v>0</v>
      </c>
      <c r="E29" s="139">
        <f>SUM(E27:E28)</f>
        <v>0</v>
      </c>
    </row>
    <row r="30" spans="1:5" s="14" customFormat="1" ht="12.75">
      <c r="A30" s="141" t="s">
        <v>28</v>
      </c>
      <c r="B30" s="141"/>
      <c r="C30" s="143">
        <f>C26-C27-C28</f>
        <v>0</v>
      </c>
      <c r="D30" s="143">
        <f>D26-D27-D28</f>
        <v>0</v>
      </c>
      <c r="E30" s="143">
        <f>E26-E27-E28</f>
        <v>0</v>
      </c>
    </row>
    <row r="31" spans="1:5" s="14" customFormat="1" ht="12.75">
      <c r="A31" s="133" t="s">
        <v>67</v>
      </c>
      <c r="B31" s="133"/>
      <c r="C31" s="139">
        <v>0</v>
      </c>
      <c r="D31" s="139">
        <f>'Financial Forecast'!C97</f>
        <v>0</v>
      </c>
      <c r="E31" s="139">
        <f>SUM(C31:D31)</f>
        <v>0</v>
      </c>
    </row>
    <row r="32" spans="1:5" s="14" customFormat="1" ht="12.75">
      <c r="A32" s="133" t="s">
        <v>68</v>
      </c>
      <c r="B32" s="133"/>
      <c r="C32" s="139">
        <v>0</v>
      </c>
      <c r="D32" s="139">
        <f>'Financial Forecast'!C98</f>
        <v>0</v>
      </c>
      <c r="E32" s="139">
        <f>SUM(C32:D32)</f>
        <v>0</v>
      </c>
    </row>
    <row r="33" spans="1:5" s="14" customFormat="1" ht="12.75">
      <c r="A33" s="133" t="s">
        <v>69</v>
      </c>
      <c r="B33" s="133"/>
      <c r="C33" s="136"/>
      <c r="D33" s="136"/>
      <c r="E33" s="136"/>
    </row>
    <row r="34" spans="1:5" s="14" customFormat="1" ht="12.75">
      <c r="A34" s="137" t="s">
        <v>70</v>
      </c>
      <c r="B34" s="133"/>
      <c r="C34" s="139">
        <f>SUM(C31:C33)</f>
        <v>0</v>
      </c>
      <c r="D34" s="139">
        <f>SUM(D31:D33)</f>
        <v>0</v>
      </c>
      <c r="E34" s="139">
        <f>SUM(E31:E33)</f>
        <v>0</v>
      </c>
    </row>
    <row r="35" spans="1:5" s="14" customFormat="1" ht="12.75">
      <c r="A35" s="141" t="s">
        <v>115</v>
      </c>
      <c r="B35" s="141"/>
      <c r="C35" s="143">
        <f>C30+C34</f>
        <v>0</v>
      </c>
      <c r="D35" s="143">
        <f>D30+D34</f>
        <v>0</v>
      </c>
      <c r="E35" s="143">
        <f>E30+E34</f>
        <v>0</v>
      </c>
    </row>
    <row r="36" spans="1:5" s="14" customFormat="1" ht="12.75">
      <c r="A36" s="145" t="s">
        <v>29</v>
      </c>
      <c r="B36" s="145"/>
      <c r="C36" s="136">
        <v>0</v>
      </c>
      <c r="D36" s="136">
        <v>0</v>
      </c>
      <c r="E36" s="136">
        <f>SUM(C36:D36)</f>
        <v>0</v>
      </c>
    </row>
    <row r="37" spans="1:5" s="14" customFormat="1" ht="12.75">
      <c r="A37" s="141" t="s">
        <v>30</v>
      </c>
      <c r="B37" s="141"/>
      <c r="C37" s="143">
        <f>C35+C36</f>
        <v>0</v>
      </c>
      <c r="D37" s="143">
        <f>D35+D36</f>
        <v>0</v>
      </c>
      <c r="E37" s="143">
        <f>E35+E36</f>
        <v>0</v>
      </c>
    </row>
    <row r="38" spans="1:5" s="14" customFormat="1" ht="12.75">
      <c r="A38" s="141"/>
      <c r="B38" s="141"/>
      <c r="C38" s="143"/>
      <c r="D38" s="143"/>
      <c r="E38" s="143"/>
    </row>
    <row r="39" spans="1:5" s="14" customFormat="1" ht="12.75">
      <c r="A39" s="141" t="s">
        <v>132</v>
      </c>
      <c r="B39" s="141"/>
      <c r="C39" s="143"/>
      <c r="D39" s="143"/>
      <c r="E39" s="143"/>
    </row>
    <row r="40" spans="1:5" s="14" customFormat="1" ht="12.75">
      <c r="A40" s="133" t="str">
        <f>A19</f>
        <v>Expense 1</v>
      </c>
      <c r="B40" s="141"/>
      <c r="C40" s="143"/>
      <c r="D40" s="143"/>
      <c r="E40" s="143"/>
    </row>
    <row r="41" spans="1:5" s="14" customFormat="1" ht="12.75">
      <c r="A41" s="133" t="str">
        <f>A20</f>
        <v>Expense 2</v>
      </c>
      <c r="B41" s="141"/>
      <c r="C41" s="143"/>
      <c r="D41" s="143"/>
      <c r="E41" s="143"/>
    </row>
    <row r="42" spans="1:5" s="14" customFormat="1" ht="12.75">
      <c r="A42" s="133" t="str">
        <f>A21</f>
        <v>Expense 3</v>
      </c>
      <c r="B42" s="141"/>
      <c r="C42" s="143"/>
      <c r="D42" s="143"/>
      <c r="E42" s="143"/>
    </row>
    <row r="43" spans="1:5" s="14" customFormat="1" ht="12.75">
      <c r="A43" s="133" t="str">
        <f>A22</f>
        <v>Expense 4</v>
      </c>
      <c r="B43" s="141"/>
      <c r="C43" s="143"/>
      <c r="D43" s="143"/>
      <c r="E43" s="143"/>
    </row>
    <row r="44" spans="1:5" s="14" customFormat="1" ht="12.75">
      <c r="A44" s="133" t="str">
        <f>A23</f>
        <v>Expense 5</v>
      </c>
      <c r="B44" s="141"/>
      <c r="C44" s="146"/>
      <c r="D44" s="146"/>
      <c r="E44" s="146"/>
    </row>
    <row r="45" spans="1:5" s="14" customFormat="1" ht="12.75">
      <c r="A45" s="147" t="s">
        <v>57</v>
      </c>
      <c r="B45" s="141"/>
      <c r="C45" s="143">
        <f>SUM(C40:C44)</f>
        <v>0</v>
      </c>
      <c r="D45" s="143">
        <f>SUM(D40:D44)</f>
        <v>0</v>
      </c>
      <c r="E45" s="143">
        <f>SUM(E40:E44)</f>
        <v>0</v>
      </c>
    </row>
    <row r="46" spans="1:5" s="14" customFormat="1" ht="12.75">
      <c r="A46" s="147"/>
      <c r="B46" s="141"/>
      <c r="C46" s="143"/>
      <c r="D46" s="143"/>
      <c r="E46" s="143"/>
    </row>
    <row r="47" spans="1:5" s="14" customFormat="1" ht="12.75">
      <c r="A47" s="131" t="s">
        <v>133</v>
      </c>
      <c r="B47" s="141"/>
      <c r="C47" s="143">
        <f>C37-C45</f>
        <v>0</v>
      </c>
      <c r="D47" s="143">
        <f>D37-D45</f>
        <v>0</v>
      </c>
      <c r="E47" s="143">
        <f>E37-E45</f>
        <v>0</v>
      </c>
    </row>
    <row r="48" spans="1:5" s="14" customFormat="1" ht="12.75">
      <c r="A48" s="131"/>
      <c r="B48" s="141"/>
      <c r="C48" s="143"/>
      <c r="D48" s="143"/>
      <c r="E48" s="143"/>
    </row>
    <row r="49" spans="1:5" s="14" customFormat="1" ht="12.75">
      <c r="A49" s="131" t="s">
        <v>189</v>
      </c>
      <c r="B49" s="141"/>
      <c r="C49" s="143">
        <f>-C47</f>
        <v>0</v>
      </c>
      <c r="D49" s="143">
        <f>-D47</f>
        <v>0</v>
      </c>
      <c r="E49" s="143">
        <f>-E47</f>
        <v>0</v>
      </c>
    </row>
    <row r="50" spans="1:5" s="14" customFormat="1" ht="12.75">
      <c r="A50" s="131"/>
      <c r="B50" s="141"/>
      <c r="C50" s="143"/>
      <c r="D50" s="143"/>
      <c r="E50" s="143"/>
    </row>
    <row r="51" spans="1:5" s="14" customFormat="1" ht="15.75">
      <c r="A51" s="131" t="s">
        <v>190</v>
      </c>
      <c r="B51" s="148"/>
      <c r="C51" s="38">
        <f>C47+C49</f>
        <v>0</v>
      </c>
      <c r="D51" s="38">
        <f>D47+D49</f>
        <v>0</v>
      </c>
      <c r="E51" s="38">
        <f>E47+E49</f>
        <v>0</v>
      </c>
    </row>
    <row r="52" spans="1:5" s="14" customFormat="1" ht="18">
      <c r="A52" s="52" t="str">
        <f>A1</f>
        <v>ABC Company Inc</v>
      </c>
      <c r="B52" s="52"/>
      <c r="C52" s="19"/>
      <c r="D52" s="19"/>
      <c r="E52" s="19"/>
    </row>
    <row r="53" spans="1:5" s="14" customFormat="1" ht="15.75">
      <c r="A53" s="55" t="s">
        <v>31</v>
      </c>
      <c r="B53" s="55"/>
      <c r="C53" s="21"/>
      <c r="D53" s="21"/>
      <c r="E53" s="21"/>
    </row>
    <row r="54" spans="1:5" s="150" customFormat="1" ht="12.75">
      <c r="A54" s="149"/>
      <c r="B54" s="149"/>
      <c r="C54" s="41"/>
      <c r="D54" s="41" t="str">
        <f>D4</f>
        <v>H1 2000</v>
      </c>
      <c r="E54" s="41" t="str">
        <f>E4</f>
        <v>1999/2000</v>
      </c>
    </row>
    <row r="55" spans="1:5" s="29" customFormat="1" ht="12.75">
      <c r="A55" s="25" t="s">
        <v>32</v>
      </c>
      <c r="B55" s="25"/>
      <c r="C55" s="151"/>
      <c r="D55" s="151"/>
      <c r="E55" s="151"/>
    </row>
    <row r="56" spans="1:5" s="19" customFormat="1" ht="11.25">
      <c r="A56" s="19" t="s">
        <v>33</v>
      </c>
      <c r="C56" s="152"/>
      <c r="D56" s="152"/>
      <c r="E56" s="152"/>
    </row>
    <row r="57" spans="1:5" s="19" customFormat="1" ht="11.25">
      <c r="A57" s="19" t="s">
        <v>34</v>
      </c>
      <c r="C57" s="152"/>
      <c r="D57" s="152"/>
      <c r="E57" s="152"/>
    </row>
    <row r="58" spans="1:5" s="19" customFormat="1" ht="11.25">
      <c r="A58" s="19" t="s">
        <v>35</v>
      </c>
      <c r="C58" s="153"/>
      <c r="D58" s="153"/>
      <c r="E58" s="153"/>
    </row>
    <row r="59" spans="1:5" s="29" customFormat="1" ht="12.75">
      <c r="A59" s="25" t="s">
        <v>36</v>
      </c>
      <c r="B59" s="25"/>
      <c r="C59" s="154"/>
      <c r="D59" s="154">
        <f>SUM(D56:D58)</f>
        <v>0</v>
      </c>
      <c r="E59" s="154">
        <f>SUM(E56:E58)</f>
        <v>0</v>
      </c>
    </row>
    <row r="60" spans="1:5" s="14" customFormat="1" ht="12.75">
      <c r="A60" s="33"/>
      <c r="B60" s="33"/>
      <c r="C60" s="38"/>
      <c r="D60" s="38"/>
      <c r="E60" s="38"/>
    </row>
    <row r="61" spans="1:5" s="29" customFormat="1" ht="12.75">
      <c r="A61" s="25" t="s">
        <v>37</v>
      </c>
      <c r="B61" s="25"/>
      <c r="C61" s="43"/>
      <c r="D61" s="43"/>
      <c r="E61" s="43"/>
    </row>
    <row r="62" spans="1:5" s="19" customFormat="1" ht="11.25">
      <c r="A62" s="26" t="s">
        <v>116</v>
      </c>
      <c r="B62" s="26"/>
      <c r="C62" s="38"/>
      <c r="D62" s="38"/>
      <c r="E62" s="38"/>
    </row>
    <row r="63" spans="1:5" s="19" customFormat="1" ht="11.25">
      <c r="A63" s="19" t="s">
        <v>38</v>
      </c>
      <c r="C63" s="38"/>
      <c r="D63" s="38"/>
      <c r="E63" s="38"/>
    </row>
    <row r="64" spans="1:5" s="19" customFormat="1" ht="11.25">
      <c r="A64" s="19" t="s">
        <v>39</v>
      </c>
      <c r="C64" s="38"/>
      <c r="D64" s="38"/>
      <c r="E64" s="38"/>
    </row>
    <row r="65" spans="1:5" s="19" customFormat="1" ht="11.25">
      <c r="A65" s="19" t="s">
        <v>40</v>
      </c>
      <c r="C65" s="38"/>
      <c r="D65" s="38"/>
      <c r="E65" s="38"/>
    </row>
    <row r="66" spans="1:5" s="19" customFormat="1" ht="11.25">
      <c r="A66" s="26" t="s">
        <v>35</v>
      </c>
      <c r="B66" s="26"/>
      <c r="C66" s="39"/>
      <c r="D66" s="39"/>
      <c r="E66" s="39"/>
    </row>
    <row r="67" spans="1:5" s="29" customFormat="1" ht="12.75">
      <c r="A67" s="25" t="s">
        <v>41</v>
      </c>
      <c r="B67" s="25"/>
      <c r="C67" s="43"/>
      <c r="D67" s="43">
        <f>SUM(D62:D66)</f>
        <v>0</v>
      </c>
      <c r="E67" s="43">
        <f>SUM(E62:E66)</f>
        <v>0</v>
      </c>
    </row>
    <row r="68" spans="3:5" s="14" customFormat="1" ht="12.75">
      <c r="C68" s="39"/>
      <c r="D68" s="39"/>
      <c r="E68" s="39"/>
    </row>
    <row r="69" spans="1:5" s="29" customFormat="1" ht="12.75">
      <c r="A69" s="29" t="s">
        <v>42</v>
      </c>
      <c r="C69" s="43"/>
      <c r="D69" s="43">
        <f>D59+D67</f>
        <v>0</v>
      </c>
      <c r="E69" s="43">
        <f>E59+E67</f>
        <v>0</v>
      </c>
    </row>
    <row r="70" spans="1:5" s="16" customFormat="1" ht="12.75">
      <c r="A70" s="66"/>
      <c r="B70" s="66"/>
      <c r="C70" s="38"/>
      <c r="D70" s="38"/>
      <c r="E70" s="38"/>
    </row>
    <row r="71" spans="1:5" s="29" customFormat="1" ht="12.75">
      <c r="A71" s="25" t="s">
        <v>43</v>
      </c>
      <c r="B71" s="25"/>
      <c r="C71" s="43"/>
      <c r="D71" s="43"/>
      <c r="E71" s="43"/>
    </row>
    <row r="72" spans="1:5" s="19" customFormat="1" ht="11.25">
      <c r="A72" s="19" t="s">
        <v>74</v>
      </c>
      <c r="C72" s="38"/>
      <c r="D72" s="38"/>
      <c r="E72" s="38"/>
    </row>
    <row r="73" spans="1:5" s="19" customFormat="1" ht="11.25">
      <c r="A73" s="26" t="s">
        <v>44</v>
      </c>
      <c r="B73" s="26"/>
      <c r="C73" s="38"/>
      <c r="D73" s="38"/>
      <c r="E73" s="38"/>
    </row>
    <row r="74" spans="1:5" s="19" customFormat="1" ht="11.25">
      <c r="A74" s="26" t="s">
        <v>45</v>
      </c>
      <c r="B74" s="26"/>
      <c r="C74" s="38"/>
      <c r="D74" s="38"/>
      <c r="E74" s="38"/>
    </row>
    <row r="75" spans="1:5" s="19" customFormat="1" ht="11.25">
      <c r="A75" s="19" t="s">
        <v>35</v>
      </c>
      <c r="C75" s="155"/>
      <c r="D75" s="155"/>
      <c r="E75" s="155"/>
    </row>
    <row r="76" spans="1:5" s="29" customFormat="1" ht="12.75">
      <c r="A76" s="29" t="s">
        <v>46</v>
      </c>
      <c r="C76" s="156"/>
      <c r="D76" s="156">
        <f>SUM(D72:D75)</f>
        <v>0</v>
      </c>
      <c r="E76" s="156">
        <f>SUM(E72:E75)</f>
        <v>0</v>
      </c>
    </row>
    <row r="77" spans="3:5" s="14" customFormat="1" ht="12.75">
      <c r="C77" s="157"/>
      <c r="D77" s="157"/>
      <c r="E77" s="157"/>
    </row>
    <row r="78" spans="1:5" s="29" customFormat="1" ht="12.75">
      <c r="A78" s="13" t="s">
        <v>47</v>
      </c>
      <c r="B78" s="13"/>
      <c r="C78" s="156"/>
      <c r="D78" s="156"/>
      <c r="E78" s="156"/>
    </row>
    <row r="79" spans="1:5" s="19" customFormat="1" ht="11.25">
      <c r="A79" s="19" t="s">
        <v>44</v>
      </c>
      <c r="C79" s="158"/>
      <c r="D79" s="158"/>
      <c r="E79" s="158"/>
    </row>
    <row r="80" spans="1:5" s="19" customFormat="1" ht="11.25">
      <c r="A80" s="19" t="s">
        <v>45</v>
      </c>
      <c r="C80" s="158"/>
      <c r="D80" s="158"/>
      <c r="E80" s="158"/>
    </row>
    <row r="81" spans="1:5" s="19" customFormat="1" ht="11.25">
      <c r="A81" s="19" t="s">
        <v>117</v>
      </c>
      <c r="C81" s="158"/>
      <c r="D81" s="158"/>
      <c r="E81" s="158"/>
    </row>
    <row r="82" spans="1:5" s="19" customFormat="1" ht="11.25">
      <c r="A82" s="159" t="s">
        <v>35</v>
      </c>
      <c r="B82" s="159"/>
      <c r="C82" s="160"/>
      <c r="D82" s="160"/>
      <c r="E82" s="160"/>
    </row>
    <row r="83" spans="1:5" s="29" customFormat="1" ht="12.75">
      <c r="A83" s="29" t="s">
        <v>49</v>
      </c>
      <c r="C83" s="43"/>
      <c r="D83" s="43">
        <f>SUM(D79:D82)</f>
        <v>0</v>
      </c>
      <c r="E83" s="43">
        <f>SUM(E79:E82)</f>
        <v>0</v>
      </c>
    </row>
    <row r="84" spans="3:5" s="14" customFormat="1" ht="12.75">
      <c r="C84" s="39"/>
      <c r="D84" s="39"/>
      <c r="E84" s="39"/>
    </row>
    <row r="85" spans="1:5" s="29" customFormat="1" ht="12.75">
      <c r="A85" s="29" t="s">
        <v>50</v>
      </c>
      <c r="C85" s="43"/>
      <c r="D85" s="43">
        <f>D76+D83</f>
        <v>0</v>
      </c>
      <c r="E85" s="43">
        <f>E76+E83</f>
        <v>0</v>
      </c>
    </row>
    <row r="86" spans="3:5" s="14" customFormat="1" ht="12.75">
      <c r="C86" s="39"/>
      <c r="D86" s="39"/>
      <c r="E86" s="39"/>
    </row>
    <row r="87" spans="1:5" s="29" customFormat="1" ht="12.75">
      <c r="A87" s="29" t="s">
        <v>51</v>
      </c>
      <c r="C87" s="43"/>
      <c r="D87" s="43">
        <f>D69-D85</f>
        <v>0</v>
      </c>
      <c r="E87" s="43">
        <f>E69-E85</f>
        <v>0</v>
      </c>
    </row>
    <row r="88" spans="1:5" s="14" customFormat="1" ht="12.75">
      <c r="A88" s="32"/>
      <c r="B88" s="32"/>
      <c r="C88" s="38"/>
      <c r="D88" s="38"/>
      <c r="E88" s="38"/>
    </row>
    <row r="89" spans="1:5" s="29" customFormat="1" ht="12.75">
      <c r="A89" s="29" t="s">
        <v>52</v>
      </c>
      <c r="C89" s="43"/>
      <c r="D89" s="43"/>
      <c r="E89" s="43"/>
    </row>
    <row r="90" spans="1:5" s="19" customFormat="1" ht="11.25">
      <c r="A90" s="19" t="s">
        <v>53</v>
      </c>
      <c r="C90" s="38"/>
      <c r="D90" s="38"/>
      <c r="E90" s="38"/>
    </row>
    <row r="91" spans="1:5" s="19" customFormat="1" ht="11.25">
      <c r="A91" s="19" t="s">
        <v>100</v>
      </c>
      <c r="C91" s="38"/>
      <c r="D91" s="38"/>
      <c r="E91" s="38"/>
    </row>
    <row r="92" spans="1:5" s="19" customFormat="1" ht="11.25">
      <c r="A92" s="26" t="s">
        <v>55</v>
      </c>
      <c r="B92" s="26"/>
      <c r="C92" s="39"/>
      <c r="D92" s="39"/>
      <c r="E92" s="39"/>
    </row>
    <row r="93" spans="1:5" s="29" customFormat="1" ht="12.75">
      <c r="A93" s="29" t="s">
        <v>56</v>
      </c>
      <c r="C93" s="43"/>
      <c r="D93" s="43">
        <f>SUM(D90:D92)</f>
        <v>0</v>
      </c>
      <c r="E93" s="43">
        <f>SUM(E90:E92)</f>
        <v>0</v>
      </c>
    </row>
    <row r="94" spans="3:5" s="14" customFormat="1" ht="12.75">
      <c r="C94" s="19"/>
      <c r="D94" s="19"/>
      <c r="E94" s="19"/>
    </row>
  </sheetData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&amp;L&amp;B Confidential&amp;B&amp;C&amp;A&amp;RPage &amp;P</oddFooter>
  </headerFooter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11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26.5" style="8" customWidth="1"/>
    <col min="2" max="2" width="5" style="8" customWidth="1"/>
    <col min="3" max="4" width="13.83203125" style="8" customWidth="1"/>
    <col min="5" max="5" width="18.33203125" style="8" customWidth="1"/>
    <col min="6" max="6" width="14.5" style="8" customWidth="1"/>
    <col min="7" max="7" width="16.16015625" style="8" customWidth="1"/>
    <col min="8" max="18" width="11.83203125" style="8" customWidth="1"/>
    <col min="19" max="20" width="9.83203125" style="8" customWidth="1"/>
    <col min="21" max="22" width="11.83203125" style="8" customWidth="1"/>
    <col min="23" max="16384" width="9.33203125" style="8" customWidth="1"/>
  </cols>
  <sheetData>
    <row r="1" spans="1:2" ht="18">
      <c r="A1" s="2" t="str">
        <f>Assumptions!A1</f>
        <v>ABC Company Inc</v>
      </c>
      <c r="B1" s="73"/>
    </row>
    <row r="2" s="74" customFormat="1" ht="15.75">
      <c r="A2" s="1" t="str">
        <f>Assumptions!A39</f>
        <v>Revenue 1</v>
      </c>
    </row>
    <row r="3" s="74" customFormat="1" ht="15">
      <c r="A3" s="75" t="s">
        <v>131</v>
      </c>
    </row>
    <row r="4" ht="12.75">
      <c r="B4" s="76"/>
    </row>
    <row r="5" spans="1:7" ht="12.75">
      <c r="A5" s="76" t="s">
        <v>128</v>
      </c>
      <c r="B5" s="76"/>
      <c r="C5" s="77" t="str">
        <f>Assumptions!C36</f>
        <v>2000/2001</v>
      </c>
      <c r="D5" s="77" t="str">
        <f>Assumptions!D36</f>
        <v>2001/2002</v>
      </c>
      <c r="E5" s="77" t="str">
        <f>Assumptions!E36</f>
        <v>2002/2003</v>
      </c>
      <c r="F5" s="77" t="str">
        <f>Assumptions!F36</f>
        <v>2003/2004</v>
      </c>
      <c r="G5" s="77" t="str">
        <f>Assumptions!G36</f>
        <v>2004/2005</v>
      </c>
    </row>
    <row r="6" spans="1:7" s="78" customFormat="1" ht="11.25">
      <c r="A6" s="79" t="str">
        <f>Assumptions!A56</f>
        <v>Item 1</v>
      </c>
      <c r="B6" s="79"/>
      <c r="C6" s="78">
        <f aca="true" t="shared" si="0" ref="C6:G9">C27+C34</f>
        <v>0</v>
      </c>
      <c r="D6" s="78">
        <f t="shared" si="0"/>
        <v>0</v>
      </c>
      <c r="E6" s="78">
        <f t="shared" si="0"/>
        <v>25</v>
      </c>
      <c r="F6" s="78">
        <f t="shared" si="0"/>
        <v>50</v>
      </c>
      <c r="G6" s="78">
        <f t="shared" si="0"/>
        <v>75</v>
      </c>
    </row>
    <row r="7" spans="1:7" s="78" customFormat="1" ht="11.25">
      <c r="A7" s="79" t="str">
        <f>Assumptions!A57</f>
        <v>Item 2</v>
      </c>
      <c r="B7" s="79"/>
      <c r="C7" s="78">
        <f t="shared" si="0"/>
        <v>0</v>
      </c>
      <c r="D7" s="78">
        <f t="shared" si="0"/>
        <v>0</v>
      </c>
      <c r="E7" s="78">
        <f t="shared" si="0"/>
        <v>25</v>
      </c>
      <c r="F7" s="78">
        <f t="shared" si="0"/>
        <v>50</v>
      </c>
      <c r="G7" s="78">
        <f t="shared" si="0"/>
        <v>75</v>
      </c>
    </row>
    <row r="8" spans="1:7" s="78" customFormat="1" ht="11.25">
      <c r="A8" s="79" t="str">
        <f>Assumptions!A58</f>
        <v>Item 3</v>
      </c>
      <c r="B8" s="79"/>
      <c r="C8" s="78">
        <f t="shared" si="0"/>
        <v>0</v>
      </c>
      <c r="D8" s="78">
        <f t="shared" si="0"/>
        <v>0</v>
      </c>
      <c r="E8" s="78">
        <f t="shared" si="0"/>
        <v>25</v>
      </c>
      <c r="F8" s="78">
        <f t="shared" si="0"/>
        <v>50</v>
      </c>
      <c r="G8" s="78">
        <f t="shared" si="0"/>
        <v>75</v>
      </c>
    </row>
    <row r="9" spans="1:7" s="78" customFormat="1" ht="11.25">
      <c r="A9" s="79" t="str">
        <f>Assumptions!A59</f>
        <v>Item 4</v>
      </c>
      <c r="B9" s="79"/>
      <c r="C9" s="81">
        <f t="shared" si="0"/>
        <v>0</v>
      </c>
      <c r="D9" s="81">
        <f t="shared" si="0"/>
        <v>0</v>
      </c>
      <c r="E9" s="81">
        <f t="shared" si="0"/>
        <v>25</v>
      </c>
      <c r="F9" s="81">
        <f t="shared" si="0"/>
        <v>50</v>
      </c>
      <c r="G9" s="81">
        <f t="shared" si="0"/>
        <v>75</v>
      </c>
    </row>
    <row r="10" spans="1:7" ht="12.75">
      <c r="A10" s="83" t="s">
        <v>11</v>
      </c>
      <c r="B10" s="84"/>
      <c r="C10" s="8">
        <f>SUM(C6:C9)</f>
        <v>0</v>
      </c>
      <c r="D10" s="8">
        <f>SUM(D6:D9)</f>
        <v>0</v>
      </c>
      <c r="E10" s="8">
        <f>SUM(E6:E9)</f>
        <v>100</v>
      </c>
      <c r="F10" s="8">
        <f>SUM(F6:F9)</f>
        <v>200</v>
      </c>
      <c r="G10" s="8">
        <f>SUM(G6:G9)</f>
        <v>300</v>
      </c>
    </row>
    <row r="11" spans="1:2" ht="12.75">
      <c r="A11" s="83"/>
      <c r="B11" s="84"/>
    </row>
    <row r="12" spans="1:7" ht="12.75">
      <c r="A12" s="76" t="s">
        <v>141</v>
      </c>
      <c r="B12" s="76"/>
      <c r="C12" s="77" t="str">
        <f>C5</f>
        <v>2000/2001</v>
      </c>
      <c r="D12" s="77" t="str">
        <f>D5</f>
        <v>2001/2002</v>
      </c>
      <c r="E12" s="77" t="str">
        <f>E5</f>
        <v>2002/2003</v>
      </c>
      <c r="F12" s="77" t="str">
        <f>F5</f>
        <v>2003/2004</v>
      </c>
      <c r="G12" s="77" t="str">
        <f>G5</f>
        <v>2004/2005</v>
      </c>
    </row>
    <row r="13" spans="1:7" s="78" customFormat="1" ht="11.25">
      <c r="A13" s="79" t="str">
        <f>A6</f>
        <v>Item 1</v>
      </c>
      <c r="B13" s="79"/>
      <c r="C13" s="78">
        <f>C41+C48</f>
        <v>0</v>
      </c>
      <c r="D13" s="78">
        <f>D41+D48</f>
        <v>0</v>
      </c>
      <c r="E13" s="78">
        <f>E41+E48</f>
        <v>5</v>
      </c>
      <c r="F13" s="78">
        <f>F41+F48</f>
        <v>10</v>
      </c>
      <c r="G13" s="78">
        <f>G41+G48</f>
        <v>15</v>
      </c>
    </row>
    <row r="14" spans="1:7" s="78" customFormat="1" ht="11.25">
      <c r="A14" s="79" t="str">
        <f>A7</f>
        <v>Item 2</v>
      </c>
      <c r="B14" s="79"/>
      <c r="C14" s="78">
        <f aca="true" t="shared" si="1" ref="C14:G16">C42+C49</f>
        <v>0</v>
      </c>
      <c r="D14" s="78">
        <f t="shared" si="1"/>
        <v>0</v>
      </c>
      <c r="E14" s="78">
        <f t="shared" si="1"/>
        <v>5</v>
      </c>
      <c r="F14" s="78">
        <f t="shared" si="1"/>
        <v>10</v>
      </c>
      <c r="G14" s="78">
        <f t="shared" si="1"/>
        <v>15</v>
      </c>
    </row>
    <row r="15" spans="1:7" s="78" customFormat="1" ht="11.25">
      <c r="A15" s="79" t="str">
        <f>A8</f>
        <v>Item 3</v>
      </c>
      <c r="B15" s="79"/>
      <c r="C15" s="78">
        <f t="shared" si="1"/>
        <v>0</v>
      </c>
      <c r="D15" s="78">
        <f t="shared" si="1"/>
        <v>0</v>
      </c>
      <c r="E15" s="78">
        <f t="shared" si="1"/>
        <v>5</v>
      </c>
      <c r="F15" s="78">
        <f t="shared" si="1"/>
        <v>10</v>
      </c>
      <c r="G15" s="78">
        <f t="shared" si="1"/>
        <v>15</v>
      </c>
    </row>
    <row r="16" spans="1:7" s="78" customFormat="1" ht="11.25">
      <c r="A16" s="79" t="str">
        <f>A9</f>
        <v>Item 4</v>
      </c>
      <c r="B16" s="79"/>
      <c r="C16" s="81">
        <f t="shared" si="1"/>
        <v>0</v>
      </c>
      <c r="D16" s="81">
        <f t="shared" si="1"/>
        <v>0</v>
      </c>
      <c r="E16" s="81">
        <f t="shared" si="1"/>
        <v>5</v>
      </c>
      <c r="F16" s="81">
        <f t="shared" si="1"/>
        <v>10</v>
      </c>
      <c r="G16" s="81">
        <f t="shared" si="1"/>
        <v>15</v>
      </c>
    </row>
    <row r="17" spans="1:7" ht="12.75">
      <c r="A17" s="83" t="s">
        <v>11</v>
      </c>
      <c r="B17" s="84"/>
      <c r="C17" s="8">
        <f>SUM(C13:C16)</f>
        <v>0</v>
      </c>
      <c r="D17" s="8">
        <f>SUM(D13:D16)</f>
        <v>0</v>
      </c>
      <c r="E17" s="8">
        <f>SUM(E13:E16)</f>
        <v>20</v>
      </c>
      <c r="F17" s="8">
        <f>SUM(F13:F16)</f>
        <v>40</v>
      </c>
      <c r="G17" s="8">
        <f>SUM(G13:G16)</f>
        <v>60</v>
      </c>
    </row>
    <row r="18" spans="1:2" ht="12.75">
      <c r="A18" s="83"/>
      <c r="B18" s="84"/>
    </row>
    <row r="19" spans="1:7" ht="12.75">
      <c r="A19" s="76" t="s">
        <v>168</v>
      </c>
      <c r="B19" s="76"/>
      <c r="C19" s="77" t="str">
        <f>C5</f>
        <v>2000/2001</v>
      </c>
      <c r="D19" s="77" t="str">
        <f>D5</f>
        <v>2001/2002</v>
      </c>
      <c r="E19" s="77" t="str">
        <f>E5</f>
        <v>2002/2003</v>
      </c>
      <c r="F19" s="77" t="str">
        <f>F5</f>
        <v>2003/2004</v>
      </c>
      <c r="G19" s="77" t="str">
        <f>G5</f>
        <v>2004/2005</v>
      </c>
    </row>
    <row r="20" spans="1:7" s="78" customFormat="1" ht="11.25">
      <c r="A20" s="79" t="str">
        <f>A6</f>
        <v>Item 1</v>
      </c>
      <c r="B20" s="79"/>
      <c r="C20" s="78">
        <f>C6-C13</f>
        <v>0</v>
      </c>
      <c r="D20" s="78">
        <f>D6-D13</f>
        <v>0</v>
      </c>
      <c r="E20" s="78">
        <f>E6-E13</f>
        <v>20</v>
      </c>
      <c r="F20" s="78">
        <f>F6-F13</f>
        <v>40</v>
      </c>
      <c r="G20" s="78">
        <f>G6-G13</f>
        <v>60</v>
      </c>
    </row>
    <row r="21" spans="1:7" s="78" customFormat="1" ht="11.25">
      <c r="A21" s="79" t="str">
        <f>A7</f>
        <v>Item 2</v>
      </c>
      <c r="B21" s="79"/>
      <c r="C21" s="78">
        <f aca="true" t="shared" si="2" ref="C21:G23">C7-C14</f>
        <v>0</v>
      </c>
      <c r="D21" s="78">
        <f t="shared" si="2"/>
        <v>0</v>
      </c>
      <c r="E21" s="78">
        <f t="shared" si="2"/>
        <v>20</v>
      </c>
      <c r="F21" s="78">
        <f t="shared" si="2"/>
        <v>40</v>
      </c>
      <c r="G21" s="78">
        <f t="shared" si="2"/>
        <v>60</v>
      </c>
    </row>
    <row r="22" spans="1:7" s="78" customFormat="1" ht="11.25">
      <c r="A22" s="79" t="str">
        <f>A8</f>
        <v>Item 3</v>
      </c>
      <c r="B22" s="79"/>
      <c r="C22" s="78">
        <f t="shared" si="2"/>
        <v>0</v>
      </c>
      <c r="D22" s="78">
        <f t="shared" si="2"/>
        <v>0</v>
      </c>
      <c r="E22" s="78">
        <f t="shared" si="2"/>
        <v>20</v>
      </c>
      <c r="F22" s="78">
        <f t="shared" si="2"/>
        <v>40</v>
      </c>
      <c r="G22" s="78">
        <f t="shared" si="2"/>
        <v>60</v>
      </c>
    </row>
    <row r="23" spans="1:7" s="78" customFormat="1" ht="11.25">
      <c r="A23" s="79" t="str">
        <f>A9</f>
        <v>Item 4</v>
      </c>
      <c r="B23" s="79"/>
      <c r="C23" s="81">
        <f t="shared" si="2"/>
        <v>0</v>
      </c>
      <c r="D23" s="81">
        <f t="shared" si="2"/>
        <v>0</v>
      </c>
      <c r="E23" s="81">
        <f t="shared" si="2"/>
        <v>20</v>
      </c>
      <c r="F23" s="81">
        <f t="shared" si="2"/>
        <v>40</v>
      </c>
      <c r="G23" s="81">
        <f t="shared" si="2"/>
        <v>60</v>
      </c>
    </row>
    <row r="24" spans="1:7" ht="12.75">
      <c r="A24" s="83" t="s">
        <v>11</v>
      </c>
      <c r="B24" s="84"/>
      <c r="C24" s="8">
        <f>SUM(C20:C23)</f>
        <v>0</v>
      </c>
      <c r="D24" s="8">
        <f>SUM(D20:D23)</f>
        <v>0</v>
      </c>
      <c r="E24" s="8">
        <f>SUM(E20:E23)</f>
        <v>80</v>
      </c>
      <c r="F24" s="8">
        <f>SUM(F20:F23)</f>
        <v>160</v>
      </c>
      <c r="G24" s="8">
        <f>SUM(G20:G23)</f>
        <v>240</v>
      </c>
    </row>
    <row r="25" spans="1:2" ht="12.75">
      <c r="A25" s="83"/>
      <c r="B25" s="84"/>
    </row>
    <row r="26" spans="1:7" ht="12.75">
      <c r="A26" s="76" t="s">
        <v>180</v>
      </c>
      <c r="B26" s="76"/>
      <c r="C26" s="77" t="str">
        <f>C5</f>
        <v>2000/2001</v>
      </c>
      <c r="D26" s="77" t="str">
        <f>D5</f>
        <v>2001/2002</v>
      </c>
      <c r="E26" s="77" t="str">
        <f>E5</f>
        <v>2002/2003</v>
      </c>
      <c r="F26" s="77" t="str">
        <f>F5</f>
        <v>2003/2004</v>
      </c>
      <c r="G26" s="77" t="str">
        <f>G5</f>
        <v>2004/2005</v>
      </c>
    </row>
    <row r="27" spans="1:7" s="78" customFormat="1" ht="11.25">
      <c r="A27" s="79" t="str">
        <f>A6</f>
        <v>Item 1</v>
      </c>
      <c r="B27" s="79"/>
      <c r="C27" s="78">
        <f>C59</f>
        <v>0</v>
      </c>
      <c r="D27" s="78">
        <f>D59</f>
        <v>0</v>
      </c>
      <c r="E27" s="78">
        <f>E59</f>
        <v>25</v>
      </c>
      <c r="F27" s="78">
        <f>F59</f>
        <v>50</v>
      </c>
      <c r="G27" s="78">
        <f>G59</f>
        <v>75</v>
      </c>
    </row>
    <row r="28" spans="1:7" s="78" customFormat="1" ht="11.25">
      <c r="A28" s="79" t="str">
        <f>A7</f>
        <v>Item 2</v>
      </c>
      <c r="B28" s="79"/>
      <c r="C28" s="78">
        <f>C64</f>
        <v>0</v>
      </c>
      <c r="D28" s="78">
        <f>D64</f>
        <v>0</v>
      </c>
      <c r="E28" s="78">
        <f>E64</f>
        <v>25</v>
      </c>
      <c r="F28" s="78">
        <f>F64</f>
        <v>50</v>
      </c>
      <c r="G28" s="78">
        <f>G64</f>
        <v>75</v>
      </c>
    </row>
    <row r="29" spans="1:7" s="78" customFormat="1" ht="11.25">
      <c r="A29" s="79" t="str">
        <f>A8</f>
        <v>Item 3</v>
      </c>
      <c r="B29" s="79"/>
      <c r="C29" s="78">
        <f>C69</f>
        <v>0</v>
      </c>
      <c r="D29" s="78">
        <f>D69</f>
        <v>0</v>
      </c>
      <c r="E29" s="78">
        <f>E69</f>
        <v>25</v>
      </c>
      <c r="F29" s="78">
        <f>F69</f>
        <v>50</v>
      </c>
      <c r="G29" s="78">
        <f>G69</f>
        <v>75</v>
      </c>
    </row>
    <row r="30" spans="1:7" s="78" customFormat="1" ht="11.25">
      <c r="A30" s="79" t="str">
        <f>A9</f>
        <v>Item 4</v>
      </c>
      <c r="B30" s="79"/>
      <c r="C30" s="81">
        <f>C74</f>
        <v>0</v>
      </c>
      <c r="D30" s="81">
        <f>D74</f>
        <v>0</v>
      </c>
      <c r="E30" s="81">
        <f>E74</f>
        <v>25</v>
      </c>
      <c r="F30" s="81">
        <f>F74</f>
        <v>50</v>
      </c>
      <c r="G30" s="81">
        <f>G74</f>
        <v>75</v>
      </c>
    </row>
    <row r="31" spans="1:7" ht="12.75">
      <c r="A31" s="83" t="s">
        <v>11</v>
      </c>
      <c r="B31" s="84"/>
      <c r="C31" s="8">
        <f>SUM(C27:C30)</f>
        <v>0</v>
      </c>
      <c r="D31" s="8">
        <f>SUM(D27:D30)</f>
        <v>0</v>
      </c>
      <c r="E31" s="8">
        <f>SUM(E27:E30)</f>
        <v>100</v>
      </c>
      <c r="F31" s="8">
        <f>SUM(F27:F30)</f>
        <v>200</v>
      </c>
      <c r="G31" s="8">
        <f>SUM(G27:G30)</f>
        <v>300</v>
      </c>
    </row>
    <row r="33" spans="1:7" ht="12.75">
      <c r="A33" s="76" t="s">
        <v>181</v>
      </c>
      <c r="B33" s="76"/>
      <c r="C33" s="77" t="str">
        <f>C5</f>
        <v>2000/2001</v>
      </c>
      <c r="D33" s="77" t="str">
        <f>D5</f>
        <v>2001/2002</v>
      </c>
      <c r="E33" s="77" t="str">
        <f>E5</f>
        <v>2002/2003</v>
      </c>
      <c r="F33" s="77" t="str">
        <f>F5</f>
        <v>2003/2004</v>
      </c>
      <c r="G33" s="77" t="str">
        <f>G5</f>
        <v>2004/2005</v>
      </c>
    </row>
    <row r="34" spans="1:7" s="78" customFormat="1" ht="11.25">
      <c r="A34" s="79" t="str">
        <f>A6</f>
        <v>Item 1</v>
      </c>
      <c r="B34" s="79"/>
      <c r="C34" s="78">
        <f>C60</f>
        <v>0</v>
      </c>
      <c r="D34" s="78">
        <f>D60</f>
        <v>0</v>
      </c>
      <c r="E34" s="78">
        <f>E60</f>
        <v>0</v>
      </c>
      <c r="F34" s="78">
        <f>F60</f>
        <v>0</v>
      </c>
      <c r="G34" s="78">
        <f>G60</f>
        <v>0</v>
      </c>
    </row>
    <row r="35" spans="1:7" s="78" customFormat="1" ht="11.25">
      <c r="A35" s="79" t="str">
        <f>A7</f>
        <v>Item 2</v>
      </c>
      <c r="B35" s="79"/>
      <c r="C35" s="78">
        <f>C65</f>
        <v>0</v>
      </c>
      <c r="D35" s="78">
        <f>D65</f>
        <v>0</v>
      </c>
      <c r="E35" s="78">
        <f>E65</f>
        <v>0</v>
      </c>
      <c r="F35" s="78">
        <f>F65</f>
        <v>0</v>
      </c>
      <c r="G35" s="78">
        <f>G65</f>
        <v>0</v>
      </c>
    </row>
    <row r="36" spans="1:7" s="78" customFormat="1" ht="11.25">
      <c r="A36" s="79" t="str">
        <f>A8</f>
        <v>Item 3</v>
      </c>
      <c r="B36" s="79"/>
      <c r="C36" s="78">
        <f>C70</f>
        <v>0</v>
      </c>
      <c r="D36" s="78">
        <f>D70</f>
        <v>0</v>
      </c>
      <c r="E36" s="78">
        <f>E70</f>
        <v>0</v>
      </c>
      <c r="F36" s="78">
        <f>F70</f>
        <v>0</v>
      </c>
      <c r="G36" s="78">
        <f>G70</f>
        <v>0</v>
      </c>
    </row>
    <row r="37" spans="1:7" s="78" customFormat="1" ht="11.25">
      <c r="A37" s="79" t="str">
        <f>A9</f>
        <v>Item 4</v>
      </c>
      <c r="B37" s="79"/>
      <c r="C37" s="81">
        <f>C75</f>
        <v>0</v>
      </c>
      <c r="D37" s="81">
        <f>D75</f>
        <v>0</v>
      </c>
      <c r="E37" s="81">
        <f>E75</f>
        <v>0</v>
      </c>
      <c r="F37" s="81">
        <f>F75</f>
        <v>0</v>
      </c>
      <c r="G37" s="81">
        <f>G75</f>
        <v>0</v>
      </c>
    </row>
    <row r="38" spans="1:7" ht="12.75">
      <c r="A38" s="83" t="s">
        <v>11</v>
      </c>
      <c r="B38" s="84"/>
      <c r="C38" s="8">
        <f>SUM(C34:C37)</f>
        <v>0</v>
      </c>
      <c r="D38" s="8">
        <f>SUM(D34:D37)</f>
        <v>0</v>
      </c>
      <c r="E38" s="8">
        <f>SUM(E34:E37)</f>
        <v>0</v>
      </c>
      <c r="F38" s="8">
        <f>SUM(F34:F37)</f>
        <v>0</v>
      </c>
      <c r="G38" s="8">
        <f>SUM(G34:G37)</f>
        <v>0</v>
      </c>
    </row>
    <row r="39" spans="1:2" ht="12.75">
      <c r="A39" s="83"/>
      <c r="B39" s="84"/>
    </row>
    <row r="40" spans="1:7" ht="12.75">
      <c r="A40" s="76" t="s">
        <v>138</v>
      </c>
      <c r="B40" s="76"/>
      <c r="C40" s="77" t="str">
        <f>C5</f>
        <v>2000/2001</v>
      </c>
      <c r="D40" s="77" t="str">
        <f>D5</f>
        <v>2001/2002</v>
      </c>
      <c r="E40" s="77" t="str">
        <f>E5</f>
        <v>2002/2003</v>
      </c>
      <c r="F40" s="77" t="str">
        <f>F5</f>
        <v>2003/2004</v>
      </c>
      <c r="G40" s="77" t="str">
        <f>G5</f>
        <v>2004/2005</v>
      </c>
    </row>
    <row r="41" spans="1:7" ht="12.75">
      <c r="A41" s="84" t="str">
        <f>A6</f>
        <v>Item 1</v>
      </c>
      <c r="B41" s="84"/>
      <c r="C41" s="8">
        <f aca="true" t="shared" si="3" ref="C41:G44">C108</f>
        <v>0</v>
      </c>
      <c r="D41" s="8">
        <f t="shared" si="3"/>
        <v>0</v>
      </c>
      <c r="E41" s="8">
        <f t="shared" si="3"/>
        <v>5</v>
      </c>
      <c r="F41" s="8">
        <f t="shared" si="3"/>
        <v>10</v>
      </c>
      <c r="G41" s="8">
        <f t="shared" si="3"/>
        <v>15</v>
      </c>
    </row>
    <row r="42" spans="1:7" ht="12.75">
      <c r="A42" s="84" t="str">
        <f>A7</f>
        <v>Item 2</v>
      </c>
      <c r="B42" s="84"/>
      <c r="C42" s="8">
        <f t="shared" si="3"/>
        <v>0</v>
      </c>
      <c r="D42" s="8">
        <f t="shared" si="3"/>
        <v>0</v>
      </c>
      <c r="E42" s="8">
        <f t="shared" si="3"/>
        <v>5</v>
      </c>
      <c r="F42" s="8">
        <f t="shared" si="3"/>
        <v>10</v>
      </c>
      <c r="G42" s="8">
        <f t="shared" si="3"/>
        <v>15</v>
      </c>
    </row>
    <row r="43" spans="1:7" ht="12.75">
      <c r="A43" s="84" t="str">
        <f>A8</f>
        <v>Item 3</v>
      </c>
      <c r="B43" s="84"/>
      <c r="C43" s="8">
        <f t="shared" si="3"/>
        <v>0</v>
      </c>
      <c r="D43" s="8">
        <f t="shared" si="3"/>
        <v>0</v>
      </c>
      <c r="E43" s="8">
        <f t="shared" si="3"/>
        <v>5</v>
      </c>
      <c r="F43" s="8">
        <f t="shared" si="3"/>
        <v>10</v>
      </c>
      <c r="G43" s="8">
        <f t="shared" si="3"/>
        <v>15</v>
      </c>
    </row>
    <row r="44" spans="1:7" ht="12.75">
      <c r="A44" s="84" t="str">
        <f>A9</f>
        <v>Item 4</v>
      </c>
      <c r="B44" s="84"/>
      <c r="C44" s="117">
        <f t="shared" si="3"/>
        <v>0</v>
      </c>
      <c r="D44" s="117">
        <f t="shared" si="3"/>
        <v>0</v>
      </c>
      <c r="E44" s="117">
        <f t="shared" si="3"/>
        <v>5</v>
      </c>
      <c r="F44" s="117">
        <f t="shared" si="3"/>
        <v>10</v>
      </c>
      <c r="G44" s="117">
        <f t="shared" si="3"/>
        <v>15</v>
      </c>
    </row>
    <row r="45" spans="1:7" ht="12.75">
      <c r="A45" s="83" t="s">
        <v>11</v>
      </c>
      <c r="B45" s="84"/>
      <c r="C45" s="8">
        <f>SUM(C41:C44)</f>
        <v>0</v>
      </c>
      <c r="D45" s="8">
        <f>SUM(D41:D44)</f>
        <v>0</v>
      </c>
      <c r="E45" s="8">
        <f>SUM(E41:E44)</f>
        <v>20</v>
      </c>
      <c r="F45" s="8">
        <f>SUM(F41:F44)</f>
        <v>40</v>
      </c>
      <c r="G45" s="8">
        <f>SUM(G41:G44)</f>
        <v>60</v>
      </c>
    </row>
    <row r="46" spans="1:2" ht="12.75">
      <c r="A46" s="83"/>
      <c r="B46" s="84"/>
    </row>
    <row r="47" spans="1:7" ht="12.75">
      <c r="A47" s="76" t="s">
        <v>137</v>
      </c>
      <c r="B47" s="76"/>
      <c r="C47" s="77" t="str">
        <f>C5</f>
        <v>2000/2001</v>
      </c>
      <c r="D47" s="77" t="str">
        <f>D5</f>
        <v>2001/2002</v>
      </c>
      <c r="E47" s="77" t="str">
        <f>E5</f>
        <v>2002/2003</v>
      </c>
      <c r="F47" s="77" t="str">
        <f>F5</f>
        <v>2003/2004</v>
      </c>
      <c r="G47" s="77" t="str">
        <f>G5</f>
        <v>2004/2005</v>
      </c>
    </row>
    <row r="48" spans="1:7" ht="12.75">
      <c r="A48" s="84" t="str">
        <f>A27</f>
        <v>Item 1</v>
      </c>
      <c r="B48" s="84"/>
      <c r="C48" s="8">
        <f aca="true" t="shared" si="4" ref="C48:G51">C115</f>
        <v>0</v>
      </c>
      <c r="D48" s="8">
        <f t="shared" si="4"/>
        <v>0</v>
      </c>
      <c r="E48" s="8">
        <f t="shared" si="4"/>
        <v>0</v>
      </c>
      <c r="F48" s="8">
        <f t="shared" si="4"/>
        <v>0</v>
      </c>
      <c r="G48" s="8">
        <f t="shared" si="4"/>
        <v>0</v>
      </c>
    </row>
    <row r="49" spans="1:7" ht="12.75">
      <c r="A49" s="84" t="str">
        <f>A28</f>
        <v>Item 2</v>
      </c>
      <c r="B49" s="84"/>
      <c r="C49" s="8">
        <f t="shared" si="4"/>
        <v>0</v>
      </c>
      <c r="D49" s="8">
        <f t="shared" si="4"/>
        <v>0</v>
      </c>
      <c r="E49" s="8">
        <f t="shared" si="4"/>
        <v>0</v>
      </c>
      <c r="F49" s="8">
        <f t="shared" si="4"/>
        <v>0</v>
      </c>
      <c r="G49" s="8">
        <f t="shared" si="4"/>
        <v>0</v>
      </c>
    </row>
    <row r="50" spans="1:7" ht="12.75">
      <c r="A50" s="84" t="str">
        <f>A29</f>
        <v>Item 3</v>
      </c>
      <c r="B50" s="84"/>
      <c r="C50" s="8">
        <f t="shared" si="4"/>
        <v>0</v>
      </c>
      <c r="D50" s="8">
        <f t="shared" si="4"/>
        <v>0</v>
      </c>
      <c r="E50" s="8">
        <f t="shared" si="4"/>
        <v>0</v>
      </c>
      <c r="F50" s="8">
        <f t="shared" si="4"/>
        <v>0</v>
      </c>
      <c r="G50" s="8">
        <f t="shared" si="4"/>
        <v>0</v>
      </c>
    </row>
    <row r="51" spans="1:7" ht="12.75">
      <c r="A51" s="84" t="str">
        <f>A30</f>
        <v>Item 4</v>
      </c>
      <c r="B51" s="84"/>
      <c r="C51" s="117">
        <f t="shared" si="4"/>
        <v>0</v>
      </c>
      <c r="D51" s="117">
        <f t="shared" si="4"/>
        <v>0</v>
      </c>
      <c r="E51" s="117">
        <f t="shared" si="4"/>
        <v>0</v>
      </c>
      <c r="F51" s="117">
        <f t="shared" si="4"/>
        <v>0</v>
      </c>
      <c r="G51" s="117">
        <f t="shared" si="4"/>
        <v>0</v>
      </c>
    </row>
    <row r="52" spans="1:7" ht="12.75">
      <c r="A52" s="83" t="s">
        <v>11</v>
      </c>
      <c r="B52" s="84"/>
      <c r="C52" s="8">
        <f>SUM(C48:C51)</f>
        <v>0</v>
      </c>
      <c r="D52" s="8">
        <f>SUM(D48:D51)</f>
        <v>0</v>
      </c>
      <c r="E52" s="8">
        <f>SUM(E48:E51)</f>
        <v>0</v>
      </c>
      <c r="F52" s="8">
        <f>SUM(F48:F51)</f>
        <v>0</v>
      </c>
      <c r="G52" s="8">
        <f>SUM(G48:G51)</f>
        <v>0</v>
      </c>
    </row>
    <row r="54" ht="18">
      <c r="A54" s="2" t="str">
        <f>A1</f>
        <v>ABC Company Inc</v>
      </c>
    </row>
    <row r="55" ht="18">
      <c r="A55" s="2" t="str">
        <f>A2</f>
        <v>Revenue 1</v>
      </c>
    </row>
    <row r="56" ht="15.75">
      <c r="A56" s="1" t="s">
        <v>134</v>
      </c>
    </row>
    <row r="57" spans="1:7" ht="12.75">
      <c r="A57" s="12"/>
      <c r="B57" s="12"/>
      <c r="C57" s="210" t="str">
        <f>C5</f>
        <v>2000/2001</v>
      </c>
      <c r="D57" s="210" t="str">
        <f>D5</f>
        <v>2001/2002</v>
      </c>
      <c r="E57" s="210" t="str">
        <f>E5</f>
        <v>2002/2003</v>
      </c>
      <c r="F57" s="210" t="str">
        <f>F5</f>
        <v>2003/2004</v>
      </c>
      <c r="G57" s="210" t="str">
        <f>G5</f>
        <v>2004/2005</v>
      </c>
    </row>
    <row r="58" spans="1:11" s="29" customFormat="1" ht="12.75">
      <c r="A58" s="12" t="str">
        <f>A6</f>
        <v>Item 1</v>
      </c>
      <c r="B58" s="12"/>
      <c r="C58" s="211"/>
      <c r="D58" s="211"/>
      <c r="E58" s="211"/>
      <c r="F58" s="211"/>
      <c r="G58" s="211"/>
      <c r="H58" s="30"/>
      <c r="I58" s="30"/>
      <c r="J58" s="30"/>
      <c r="K58" s="30"/>
    </row>
    <row r="59" spans="1:11" s="42" customFormat="1" ht="11.25">
      <c r="A59" s="79" t="s">
        <v>129</v>
      </c>
      <c r="B59" s="79"/>
      <c r="C59" s="93">
        <f>C88</f>
        <v>0</v>
      </c>
      <c r="D59" s="93">
        <f>D88</f>
        <v>0</v>
      </c>
      <c r="E59" s="93">
        <f>E88</f>
        <v>25</v>
      </c>
      <c r="F59" s="93">
        <f>F88</f>
        <v>50</v>
      </c>
      <c r="G59" s="93">
        <f>G88</f>
        <v>75</v>
      </c>
      <c r="H59" s="45"/>
      <c r="I59" s="45"/>
      <c r="J59" s="45"/>
      <c r="K59" s="45"/>
    </row>
    <row r="60" spans="1:11" s="42" customFormat="1" ht="11.25">
      <c r="A60" s="79" t="s">
        <v>127</v>
      </c>
      <c r="B60" s="79"/>
      <c r="C60" s="94">
        <f>C95</f>
        <v>0</v>
      </c>
      <c r="D60" s="94">
        <f>D95</f>
        <v>0</v>
      </c>
      <c r="E60" s="94">
        <f>E95</f>
        <v>0</v>
      </c>
      <c r="F60" s="94">
        <f>F95</f>
        <v>0</v>
      </c>
      <c r="G60" s="94">
        <f>G95</f>
        <v>0</v>
      </c>
      <c r="H60" s="45"/>
      <c r="I60" s="45"/>
      <c r="J60" s="45"/>
      <c r="K60" s="45"/>
    </row>
    <row r="61" spans="1:11" s="14" customFormat="1" ht="14.25">
      <c r="A61" s="92" t="s">
        <v>11</v>
      </c>
      <c r="B61" s="92"/>
      <c r="C61" s="98">
        <f>SUM(C59:C60)</f>
        <v>0</v>
      </c>
      <c r="D61" s="98">
        <f>SUM(D59:D60)</f>
        <v>0</v>
      </c>
      <c r="E61" s="98">
        <f>SUM(E59:E60)</f>
        <v>25</v>
      </c>
      <c r="F61" s="98">
        <f>SUM(F59:F60)</f>
        <v>50</v>
      </c>
      <c r="G61" s="98">
        <f>SUM(G59:G60)</f>
        <v>75</v>
      </c>
      <c r="H61" s="37"/>
      <c r="I61" s="37"/>
      <c r="J61" s="37"/>
      <c r="K61" s="37"/>
    </row>
    <row r="62" spans="1:11" s="14" customFormat="1" ht="14.25">
      <c r="A62" s="8"/>
      <c r="B62" s="8"/>
      <c r="C62" s="96"/>
      <c r="D62" s="96"/>
      <c r="E62" s="96"/>
      <c r="F62" s="96"/>
      <c r="G62" s="96"/>
      <c r="H62" s="37"/>
      <c r="I62" s="37"/>
      <c r="J62" s="37"/>
      <c r="K62" s="37"/>
    </row>
    <row r="63" spans="1:11" s="14" customFormat="1" ht="14.25">
      <c r="A63" s="12" t="str">
        <f>A7</f>
        <v>Item 2</v>
      </c>
      <c r="B63" s="12"/>
      <c r="C63" s="97"/>
      <c r="D63" s="97"/>
      <c r="E63" s="97"/>
      <c r="F63" s="97"/>
      <c r="G63" s="97"/>
      <c r="H63" s="37"/>
      <c r="I63" s="37"/>
      <c r="J63" s="37"/>
      <c r="K63" s="37"/>
    </row>
    <row r="64" spans="1:11" s="42" customFormat="1" ht="11.25">
      <c r="A64" s="79" t="str">
        <f>A59</f>
        <v>Non-recurring revenue</v>
      </c>
      <c r="B64" s="79"/>
      <c r="C64" s="93">
        <f>C89</f>
        <v>0</v>
      </c>
      <c r="D64" s="93">
        <f>D89</f>
        <v>0</v>
      </c>
      <c r="E64" s="93">
        <f>E89</f>
        <v>25</v>
      </c>
      <c r="F64" s="93">
        <f>F89</f>
        <v>50</v>
      </c>
      <c r="G64" s="93">
        <f>G89</f>
        <v>75</v>
      </c>
      <c r="H64" s="45"/>
      <c r="I64" s="45"/>
      <c r="J64" s="45"/>
      <c r="K64" s="45"/>
    </row>
    <row r="65" spans="1:11" s="19" customFormat="1" ht="11.25">
      <c r="A65" s="79" t="str">
        <f>A60</f>
        <v>Recurring revenue</v>
      </c>
      <c r="B65" s="79"/>
      <c r="C65" s="94">
        <f>C96</f>
        <v>0</v>
      </c>
      <c r="D65" s="94">
        <f>D96</f>
        <v>0</v>
      </c>
      <c r="E65" s="94">
        <f>E96</f>
        <v>0</v>
      </c>
      <c r="F65" s="94">
        <f>F96</f>
        <v>0</v>
      </c>
      <c r="G65" s="94">
        <f>G96</f>
        <v>0</v>
      </c>
      <c r="H65" s="21"/>
      <c r="I65" s="21"/>
      <c r="J65" s="21"/>
      <c r="K65" s="21"/>
    </row>
    <row r="66" spans="1:11" s="29" customFormat="1" ht="15">
      <c r="A66" s="92" t="s">
        <v>11</v>
      </c>
      <c r="B66" s="92"/>
      <c r="C66" s="98">
        <f>SUM(C64:C65)</f>
        <v>0</v>
      </c>
      <c r="D66" s="98">
        <f>SUM(D64:D65)</f>
        <v>0</v>
      </c>
      <c r="E66" s="98">
        <f>SUM(E64:E65)</f>
        <v>25</v>
      </c>
      <c r="F66" s="98">
        <f>SUM(F64:F65)</f>
        <v>50</v>
      </c>
      <c r="G66" s="98">
        <f>SUM(G64:G65)</f>
        <v>75</v>
      </c>
      <c r="H66" s="50"/>
      <c r="I66" s="50"/>
      <c r="J66" s="50"/>
      <c r="K66" s="50"/>
    </row>
    <row r="67" spans="1:11" s="14" customFormat="1" ht="14.25">
      <c r="A67" s="84"/>
      <c r="B67" s="84"/>
      <c r="C67" s="98"/>
      <c r="D67" s="98"/>
      <c r="E67" s="98"/>
      <c r="F67" s="98"/>
      <c r="G67" s="98"/>
      <c r="H67" s="37"/>
      <c r="I67" s="37"/>
      <c r="J67" s="37"/>
      <c r="K67" s="37"/>
    </row>
    <row r="68" spans="1:11" s="14" customFormat="1" ht="14.25">
      <c r="A68" s="12" t="str">
        <f>A8</f>
        <v>Item 3</v>
      </c>
      <c r="B68" s="12"/>
      <c r="C68" s="97"/>
      <c r="D68" s="97"/>
      <c r="E68" s="97"/>
      <c r="F68" s="97"/>
      <c r="G68" s="97"/>
      <c r="H68" s="37"/>
      <c r="I68" s="37"/>
      <c r="J68" s="37"/>
      <c r="K68" s="37"/>
    </row>
    <row r="69" spans="1:11" s="19" customFormat="1" ht="11.25">
      <c r="A69" s="79" t="str">
        <f>A59</f>
        <v>Non-recurring revenue</v>
      </c>
      <c r="B69" s="79"/>
      <c r="C69" s="93">
        <f>C90</f>
        <v>0</v>
      </c>
      <c r="D69" s="93">
        <f>D90</f>
        <v>0</v>
      </c>
      <c r="E69" s="93">
        <f>E90</f>
        <v>25</v>
      </c>
      <c r="F69" s="93">
        <f>F90</f>
        <v>50</v>
      </c>
      <c r="G69" s="93">
        <f>G90</f>
        <v>75</v>
      </c>
      <c r="H69" s="21"/>
      <c r="I69" s="21"/>
      <c r="J69" s="21"/>
      <c r="K69" s="21"/>
    </row>
    <row r="70" spans="1:7" s="78" customFormat="1" ht="11.25">
      <c r="A70" s="79" t="str">
        <f>A60</f>
        <v>Recurring revenue</v>
      </c>
      <c r="B70" s="79"/>
      <c r="C70" s="94">
        <f>C97</f>
        <v>0</v>
      </c>
      <c r="D70" s="94">
        <f>D97</f>
        <v>0</v>
      </c>
      <c r="E70" s="94">
        <f>E97</f>
        <v>0</v>
      </c>
      <c r="F70" s="94">
        <f>F97</f>
        <v>0</v>
      </c>
      <c r="G70" s="94">
        <f>G97</f>
        <v>0</v>
      </c>
    </row>
    <row r="71" spans="1:11" s="14" customFormat="1" ht="14.25">
      <c r="A71" s="77" t="s">
        <v>11</v>
      </c>
      <c r="B71" s="77"/>
      <c r="C71" s="98">
        <f>SUM(C69:C70)</f>
        <v>0</v>
      </c>
      <c r="D71" s="98">
        <f>SUM(D69:D70)</f>
        <v>0</v>
      </c>
      <c r="E71" s="98">
        <f>SUM(E69:E70)</f>
        <v>25</v>
      </c>
      <c r="F71" s="98">
        <f>SUM(F69:F70)</f>
        <v>50</v>
      </c>
      <c r="G71" s="98">
        <f>SUM(G69:G70)</f>
        <v>75</v>
      </c>
      <c r="H71" s="37"/>
      <c r="I71" s="37"/>
      <c r="J71" s="37"/>
      <c r="K71" s="37"/>
    </row>
    <row r="72" spans="1:7" ht="12.75">
      <c r="A72" s="77"/>
      <c r="B72" s="77"/>
      <c r="C72" s="98"/>
      <c r="D72" s="98"/>
      <c r="E72" s="98"/>
      <c r="F72" s="98"/>
      <c r="G72" s="98"/>
    </row>
    <row r="73" spans="1:11" s="29" customFormat="1" ht="15">
      <c r="A73" s="12" t="str">
        <f>A9</f>
        <v>Item 4</v>
      </c>
      <c r="B73" s="12"/>
      <c r="C73" s="97"/>
      <c r="D73" s="97"/>
      <c r="E73" s="97"/>
      <c r="F73" s="97"/>
      <c r="G73" s="97"/>
      <c r="H73" s="50"/>
      <c r="I73" s="50"/>
      <c r="J73" s="50"/>
      <c r="K73" s="50"/>
    </row>
    <row r="74" spans="1:7" s="78" customFormat="1" ht="11.25">
      <c r="A74" s="79" t="str">
        <f>A59</f>
        <v>Non-recurring revenue</v>
      </c>
      <c r="B74" s="79"/>
      <c r="C74" s="93">
        <f>C91</f>
        <v>0</v>
      </c>
      <c r="D74" s="93">
        <f>D91</f>
        <v>0</v>
      </c>
      <c r="E74" s="93">
        <f>E91</f>
        <v>25</v>
      </c>
      <c r="F74" s="93">
        <f>F91</f>
        <v>50</v>
      </c>
      <c r="G74" s="93">
        <f>G91</f>
        <v>75</v>
      </c>
    </row>
    <row r="75" spans="1:11" s="42" customFormat="1" ht="11.25">
      <c r="A75" s="79" t="str">
        <f>A60</f>
        <v>Recurring revenue</v>
      </c>
      <c r="B75" s="79"/>
      <c r="C75" s="94">
        <f>C98</f>
        <v>0</v>
      </c>
      <c r="D75" s="94">
        <f>D98</f>
        <v>0</v>
      </c>
      <c r="E75" s="94">
        <f>E98</f>
        <v>0</v>
      </c>
      <c r="F75" s="94">
        <f>F98</f>
        <v>0</v>
      </c>
      <c r="G75" s="94">
        <f>G98</f>
        <v>0</v>
      </c>
      <c r="H75" s="45"/>
      <c r="I75" s="45"/>
      <c r="J75" s="45"/>
      <c r="K75" s="45"/>
    </row>
    <row r="76" spans="1:11" s="19" customFormat="1" ht="11.25">
      <c r="A76" s="79"/>
      <c r="B76" s="79"/>
      <c r="C76" s="93">
        <f>SUM(C74:C75)</f>
        <v>0</v>
      </c>
      <c r="D76" s="93">
        <f>SUM(D74:D75)</f>
        <v>0</v>
      </c>
      <c r="E76" s="93">
        <f>SUM(E74:E75)</f>
        <v>25</v>
      </c>
      <c r="F76" s="93">
        <f>SUM(F74:F75)</f>
        <v>50</v>
      </c>
      <c r="G76" s="93">
        <f>SUM(G74:G75)</f>
        <v>75</v>
      </c>
      <c r="H76" s="21"/>
      <c r="I76" s="21"/>
      <c r="J76" s="21"/>
      <c r="K76" s="21"/>
    </row>
    <row r="77" spans="1:11" s="19" customFormat="1" ht="11.25">
      <c r="A77" s="79"/>
      <c r="B77" s="79"/>
      <c r="C77" s="93"/>
      <c r="D77" s="93"/>
      <c r="E77" s="93"/>
      <c r="F77" s="93"/>
      <c r="G77" s="93"/>
      <c r="H77" s="21"/>
      <c r="I77" s="21"/>
      <c r="J77" s="21"/>
      <c r="K77" s="21"/>
    </row>
    <row r="78" spans="1:11" s="29" customFormat="1" ht="15">
      <c r="A78" s="12" t="str">
        <f>A10</f>
        <v>Total</v>
      </c>
      <c r="B78" s="12"/>
      <c r="C78" s="97"/>
      <c r="D78" s="97"/>
      <c r="E78" s="97"/>
      <c r="F78" s="97"/>
      <c r="G78" s="97"/>
      <c r="H78" s="50"/>
      <c r="I78" s="50"/>
      <c r="J78" s="50"/>
      <c r="K78" s="50"/>
    </row>
    <row r="79" spans="1:7" s="78" customFormat="1" ht="11.25">
      <c r="A79" s="79" t="str">
        <f>A64</f>
        <v>Non-recurring revenue</v>
      </c>
      <c r="B79" s="79"/>
      <c r="C79" s="93">
        <f aca="true" t="shared" si="5" ref="C79:G80">C59+C64+C69+C74</f>
        <v>0</v>
      </c>
      <c r="D79" s="93">
        <f t="shared" si="5"/>
        <v>0</v>
      </c>
      <c r="E79" s="93">
        <f t="shared" si="5"/>
        <v>100</v>
      </c>
      <c r="F79" s="93">
        <f t="shared" si="5"/>
        <v>200</v>
      </c>
      <c r="G79" s="93">
        <f t="shared" si="5"/>
        <v>300</v>
      </c>
    </row>
    <row r="80" spans="1:11" s="42" customFormat="1" ht="11.25">
      <c r="A80" s="79" t="str">
        <f>A65</f>
        <v>Recurring revenue</v>
      </c>
      <c r="B80" s="79"/>
      <c r="C80" s="94">
        <f t="shared" si="5"/>
        <v>0</v>
      </c>
      <c r="D80" s="94">
        <f t="shared" si="5"/>
        <v>0</v>
      </c>
      <c r="E80" s="94">
        <f t="shared" si="5"/>
        <v>0</v>
      </c>
      <c r="F80" s="94">
        <f t="shared" si="5"/>
        <v>0</v>
      </c>
      <c r="G80" s="94">
        <f t="shared" si="5"/>
        <v>0</v>
      </c>
      <c r="H80" s="45"/>
      <c r="I80" s="45"/>
      <c r="J80" s="45"/>
      <c r="K80" s="45"/>
    </row>
    <row r="81" spans="1:7" ht="12.75">
      <c r="A81" s="77" t="s">
        <v>151</v>
      </c>
      <c r="B81" s="77"/>
      <c r="C81" s="98">
        <f>SUM(C79:C80)</f>
        <v>0</v>
      </c>
      <c r="D81" s="98">
        <f>SUM(D79:D80)</f>
        <v>0</v>
      </c>
      <c r="E81" s="98">
        <f>SUM(E79:E80)</f>
        <v>100</v>
      </c>
      <c r="F81" s="98">
        <f>SUM(F79:F80)</f>
        <v>200</v>
      </c>
      <c r="G81" s="98">
        <f>SUM(G79:G80)</f>
        <v>300</v>
      </c>
    </row>
    <row r="82" spans="1:7" ht="12.75">
      <c r="A82" s="77"/>
      <c r="B82" s="77"/>
      <c r="C82" s="98"/>
      <c r="D82" s="98"/>
      <c r="E82" s="98"/>
      <c r="F82" s="98"/>
      <c r="G82" s="98"/>
    </row>
    <row r="83" spans="1:11" s="14" customFormat="1" ht="18">
      <c r="A83" s="5" t="str">
        <f>A1</f>
        <v>ABC Company Inc</v>
      </c>
      <c r="B83" s="5"/>
      <c r="C83" s="212"/>
      <c r="D83" s="212"/>
      <c r="E83" s="212"/>
      <c r="F83" s="212"/>
      <c r="G83" s="212"/>
      <c r="H83" s="37"/>
      <c r="I83" s="37"/>
      <c r="J83" s="37"/>
      <c r="K83" s="37"/>
    </row>
    <row r="84" spans="1:11" s="14" customFormat="1" ht="15.75">
      <c r="A84" s="162" t="str">
        <f>A2</f>
        <v>Revenue 1</v>
      </c>
      <c r="B84" s="12"/>
      <c r="C84" s="213"/>
      <c r="D84" s="213"/>
      <c r="E84" s="213"/>
      <c r="F84" s="213"/>
      <c r="G84" s="213"/>
      <c r="H84" s="37"/>
      <c r="I84" s="37"/>
      <c r="J84" s="37"/>
      <c r="K84" s="37"/>
    </row>
    <row r="85" spans="1:11" s="14" customFormat="1" ht="14.25">
      <c r="A85" s="12" t="s">
        <v>135</v>
      </c>
      <c r="B85" s="12"/>
      <c r="C85" s="213"/>
      <c r="D85" s="213"/>
      <c r="E85" s="213"/>
      <c r="F85" s="213"/>
      <c r="G85" s="213"/>
      <c r="H85" s="37"/>
      <c r="I85" s="37"/>
      <c r="J85" s="37"/>
      <c r="K85" s="37"/>
    </row>
    <row r="86" spans="1:7" ht="12.75">
      <c r="A86" s="12"/>
      <c r="B86" s="12"/>
      <c r="C86" s="213"/>
      <c r="D86" s="213"/>
      <c r="E86" s="213"/>
      <c r="F86" s="213"/>
      <c r="G86" s="213"/>
    </row>
    <row r="87" spans="1:11" s="14" customFormat="1" ht="14.25">
      <c r="A87" s="12" t="s">
        <v>129</v>
      </c>
      <c r="B87" s="12"/>
      <c r="C87" s="211" t="str">
        <f>C5</f>
        <v>2000/2001</v>
      </c>
      <c r="D87" s="211" t="str">
        <f>D5</f>
        <v>2001/2002</v>
      </c>
      <c r="E87" s="211" t="str">
        <f>E5</f>
        <v>2002/2003</v>
      </c>
      <c r="F87" s="211" t="str">
        <f>F5</f>
        <v>2003/2004</v>
      </c>
      <c r="G87" s="211" t="str">
        <f>G5</f>
        <v>2004/2005</v>
      </c>
      <c r="H87" s="37"/>
      <c r="I87" s="37"/>
      <c r="J87" s="37"/>
      <c r="K87" s="37"/>
    </row>
    <row r="88" spans="1:7" s="78" customFormat="1" ht="11.25">
      <c r="A88" s="79" t="str">
        <f>A6</f>
        <v>Item 1</v>
      </c>
      <c r="B88" s="214"/>
      <c r="C88" s="215">
        <f>'Business activity'!C53*Assumptions!C62</f>
        <v>0</v>
      </c>
      <c r="D88" s="215">
        <f>'Business activity'!D53*Assumptions!D62</f>
        <v>0</v>
      </c>
      <c r="E88" s="215">
        <f>'Business activity'!E53*Assumptions!E62</f>
        <v>25</v>
      </c>
      <c r="F88" s="215">
        <f>'Business activity'!F53*Assumptions!F62</f>
        <v>50</v>
      </c>
      <c r="G88" s="215">
        <f>'Business activity'!G53*Assumptions!G62</f>
        <v>75</v>
      </c>
    </row>
    <row r="89" spans="1:11" s="42" customFormat="1" ht="11.25">
      <c r="A89" s="79" t="str">
        <f>A7</f>
        <v>Item 2</v>
      </c>
      <c r="B89" s="79"/>
      <c r="C89" s="215">
        <f>'Business activity'!C54*Assumptions!C63</f>
        <v>0</v>
      </c>
      <c r="D89" s="215">
        <f>'Business activity'!D54*Assumptions!D63</f>
        <v>0</v>
      </c>
      <c r="E89" s="215">
        <f>'Business activity'!E54*Assumptions!E63</f>
        <v>25</v>
      </c>
      <c r="F89" s="215">
        <f>'Business activity'!F54*Assumptions!F63</f>
        <v>50</v>
      </c>
      <c r="G89" s="215">
        <f>'Business activity'!G54*Assumptions!G63</f>
        <v>75</v>
      </c>
      <c r="H89" s="45"/>
      <c r="I89" s="45"/>
      <c r="J89" s="45"/>
      <c r="K89" s="45"/>
    </row>
    <row r="90" spans="1:11" s="19" customFormat="1" ht="11.25">
      <c r="A90" s="79" t="str">
        <f>A8</f>
        <v>Item 3</v>
      </c>
      <c r="B90" s="79"/>
      <c r="C90" s="215">
        <f>'Business activity'!C55*Assumptions!C64</f>
        <v>0</v>
      </c>
      <c r="D90" s="215">
        <f>'Business activity'!D55*Assumptions!D64</f>
        <v>0</v>
      </c>
      <c r="E90" s="215">
        <f>'Business activity'!E55*Assumptions!E64</f>
        <v>25</v>
      </c>
      <c r="F90" s="215">
        <f>'Business activity'!F55*Assumptions!F64</f>
        <v>50</v>
      </c>
      <c r="G90" s="215">
        <f>'Business activity'!G55*Assumptions!G64</f>
        <v>75</v>
      </c>
      <c r="H90" s="21"/>
      <c r="I90" s="21"/>
      <c r="J90" s="21"/>
      <c r="K90" s="21"/>
    </row>
    <row r="91" spans="1:11" s="19" customFormat="1" ht="11.25">
      <c r="A91" s="79" t="str">
        <f>A9</f>
        <v>Item 4</v>
      </c>
      <c r="B91" s="79"/>
      <c r="C91" s="216">
        <f>'Business activity'!C56*Assumptions!C65</f>
        <v>0</v>
      </c>
      <c r="D91" s="216">
        <f>'Business activity'!D56*Assumptions!D65</f>
        <v>0</v>
      </c>
      <c r="E91" s="216">
        <f>'Business activity'!E56*Assumptions!E65</f>
        <v>25</v>
      </c>
      <c r="F91" s="216">
        <f>'Business activity'!F56*Assumptions!F65</f>
        <v>50</v>
      </c>
      <c r="G91" s="216">
        <f>'Business activity'!G56*Assumptions!G65</f>
        <v>75</v>
      </c>
      <c r="H91" s="21"/>
      <c r="I91" s="21"/>
      <c r="J91" s="21"/>
      <c r="K91" s="21"/>
    </row>
    <row r="92" spans="1:7" ht="12.75">
      <c r="A92" s="83" t="s">
        <v>11</v>
      </c>
      <c r="B92" s="83"/>
      <c r="C92" s="217">
        <f>SUM(C88:C91)</f>
        <v>0</v>
      </c>
      <c r="D92" s="217">
        <f>SUM(D88:D91)</f>
        <v>0</v>
      </c>
      <c r="E92" s="217">
        <f>SUM(E88:E91)</f>
        <v>100</v>
      </c>
      <c r="F92" s="217">
        <f>SUM(F88:F91)</f>
        <v>200</v>
      </c>
      <c r="G92" s="217">
        <f>SUM(G88:G91)</f>
        <v>300</v>
      </c>
    </row>
    <row r="93" spans="1:11" s="14" customFormat="1" ht="14.25">
      <c r="A93" s="84"/>
      <c r="B93" s="84"/>
      <c r="C93" s="83"/>
      <c r="D93" s="83"/>
      <c r="E93" s="83"/>
      <c r="F93" s="83"/>
      <c r="G93" s="83"/>
      <c r="H93" s="37"/>
      <c r="I93" s="37"/>
      <c r="J93" s="37"/>
      <c r="K93" s="37"/>
    </row>
    <row r="94" spans="1:7" ht="12.75">
      <c r="A94" s="12" t="s">
        <v>127</v>
      </c>
      <c r="B94" s="12"/>
      <c r="C94" s="92"/>
      <c r="D94" s="92"/>
      <c r="E94" s="92"/>
      <c r="F94" s="92"/>
      <c r="G94" s="92"/>
    </row>
    <row r="95" spans="1:7" s="78" customFormat="1" ht="11.25">
      <c r="A95" s="79" t="str">
        <f>A88</f>
        <v>Item 1</v>
      </c>
      <c r="B95" s="79"/>
      <c r="C95" s="215">
        <f>('Business activity'!B53*Assumptions!C68)+('Business activity'!C6*Assumptions!C68*Assumptions!C$46)</f>
        <v>0</v>
      </c>
      <c r="D95" s="215">
        <f>('Business activity'!C53*Assumptions!D68)+('Business activity'!D6*Assumptions!D68*Assumptions!D$46)</f>
        <v>0</v>
      </c>
      <c r="E95" s="215">
        <f>('Business activity'!D53*Assumptions!E68)+('Business activity'!E6*Assumptions!E68*Assumptions!E$46)</f>
        <v>0</v>
      </c>
      <c r="F95" s="215">
        <f>('Business activity'!E53*Assumptions!F68)+('Business activity'!F6*Assumptions!F68*Assumptions!F$46)</f>
        <v>0</v>
      </c>
      <c r="G95" s="215">
        <f>('Business activity'!F53*Assumptions!G68)+('Business activity'!G6*Assumptions!G68*Assumptions!G$46)</f>
        <v>0</v>
      </c>
    </row>
    <row r="96" spans="1:7" s="78" customFormat="1" ht="11.25">
      <c r="A96" s="79" t="str">
        <f>A89</f>
        <v>Item 2</v>
      </c>
      <c r="B96" s="79"/>
      <c r="C96" s="215">
        <f>('Business activity'!B54*Assumptions!C69)+('Business activity'!C7*Assumptions!C69*Assumptions!C$46)</f>
        <v>0</v>
      </c>
      <c r="D96" s="215">
        <f>('Business activity'!C54*Assumptions!D69)+('Business activity'!D7*Assumptions!D69*Assumptions!D$46)</f>
        <v>0</v>
      </c>
      <c r="E96" s="215">
        <f>('Business activity'!D54*Assumptions!E69)+('Business activity'!E7*Assumptions!E69*Assumptions!E$46)</f>
        <v>0</v>
      </c>
      <c r="F96" s="215">
        <f>('Business activity'!E54*Assumptions!F69)+('Business activity'!F7*Assumptions!F69*Assumptions!F$46)</f>
        <v>0</v>
      </c>
      <c r="G96" s="215">
        <f>('Business activity'!F54*Assumptions!G69)+('Business activity'!G7*Assumptions!G69*Assumptions!G$46)</f>
        <v>0</v>
      </c>
    </row>
    <row r="97" spans="1:7" s="78" customFormat="1" ht="11.25">
      <c r="A97" s="79" t="str">
        <f>A90</f>
        <v>Item 3</v>
      </c>
      <c r="B97" s="79"/>
      <c r="C97" s="215">
        <f>('Business activity'!B55*Assumptions!C70)+('Business activity'!C8*Assumptions!C70*Assumptions!C$46)</f>
        <v>0</v>
      </c>
      <c r="D97" s="215">
        <f>('Business activity'!C55*Assumptions!D70)+('Business activity'!D8*Assumptions!D70*Assumptions!D$46)</f>
        <v>0</v>
      </c>
      <c r="E97" s="215">
        <f>('Business activity'!D55*Assumptions!E70)+('Business activity'!E8*Assumptions!E70*Assumptions!E$46)</f>
        <v>0</v>
      </c>
      <c r="F97" s="215">
        <f>('Business activity'!E55*Assumptions!F70)+('Business activity'!F8*Assumptions!F70*Assumptions!F$46)</f>
        <v>0</v>
      </c>
      <c r="G97" s="215">
        <f>('Business activity'!F55*Assumptions!G70)+('Business activity'!G8*Assumptions!G70*Assumptions!G$46)</f>
        <v>0</v>
      </c>
    </row>
    <row r="98" spans="1:7" s="78" customFormat="1" ht="11.25">
      <c r="A98" s="79" t="str">
        <f>A91</f>
        <v>Item 4</v>
      </c>
      <c r="B98" s="79"/>
      <c r="C98" s="216">
        <f>('Business activity'!B56*Assumptions!C71)+('Business activity'!C9*Assumptions!C71*Assumptions!C$46)</f>
        <v>0</v>
      </c>
      <c r="D98" s="216">
        <f>('Business activity'!C56*Assumptions!D71)+('Business activity'!D9*Assumptions!D71*Assumptions!D$46)</f>
        <v>0</v>
      </c>
      <c r="E98" s="216">
        <f>('Business activity'!D56*Assumptions!E71)+('Business activity'!E9*Assumptions!E71*Assumptions!E$46)</f>
        <v>0</v>
      </c>
      <c r="F98" s="216">
        <f>('Business activity'!E56*Assumptions!F71)+('Business activity'!F9*Assumptions!F71*Assumptions!F$46)</f>
        <v>0</v>
      </c>
      <c r="G98" s="216">
        <f>('Business activity'!F56*Assumptions!G71)+('Business activity'!G9*Assumptions!G71*Assumptions!G$46)</f>
        <v>0</v>
      </c>
    </row>
    <row r="99" spans="1:7" ht="12.75">
      <c r="A99" s="83" t="s">
        <v>11</v>
      </c>
      <c r="B99" s="83"/>
      <c r="C99" s="217">
        <f>SUM(C95:C98)</f>
        <v>0</v>
      </c>
      <c r="D99" s="217">
        <f>SUM(D95:D98)</f>
        <v>0</v>
      </c>
      <c r="E99" s="217">
        <f>SUM(E95:E98)</f>
        <v>0</v>
      </c>
      <c r="F99" s="217">
        <f>SUM(F95:F98)</f>
        <v>0</v>
      </c>
      <c r="G99" s="217">
        <f>SUM(G95:G98)</f>
        <v>0</v>
      </c>
    </row>
    <row r="100" spans="1:7" ht="12.75">
      <c r="A100" s="84"/>
      <c r="B100" s="84"/>
      <c r="C100" s="83"/>
      <c r="D100" s="83"/>
      <c r="E100" s="83"/>
      <c r="F100" s="83"/>
      <c r="G100" s="83"/>
    </row>
    <row r="101" spans="1:7" ht="12.75">
      <c r="A101" s="12" t="str">
        <f>A10</f>
        <v>Total</v>
      </c>
      <c r="B101" s="12"/>
      <c r="C101" s="92"/>
      <c r="D101" s="92"/>
      <c r="E101" s="92"/>
      <c r="F101" s="92"/>
      <c r="G101" s="92"/>
    </row>
    <row r="102" spans="1:7" s="78" customFormat="1" ht="11.25">
      <c r="A102" s="79" t="str">
        <f>A88</f>
        <v>Item 1</v>
      </c>
      <c r="B102" s="79"/>
      <c r="C102" s="215">
        <f aca="true" t="shared" si="6" ref="C102:G105">C88+C95</f>
        <v>0</v>
      </c>
      <c r="D102" s="215">
        <f t="shared" si="6"/>
        <v>0</v>
      </c>
      <c r="E102" s="215">
        <f t="shared" si="6"/>
        <v>25</v>
      </c>
      <c r="F102" s="215">
        <f t="shared" si="6"/>
        <v>50</v>
      </c>
      <c r="G102" s="215">
        <f t="shared" si="6"/>
        <v>75</v>
      </c>
    </row>
    <row r="103" spans="1:7" s="78" customFormat="1" ht="11.25">
      <c r="A103" s="79" t="str">
        <f>A89</f>
        <v>Item 2</v>
      </c>
      <c r="B103" s="79"/>
      <c r="C103" s="215">
        <f t="shared" si="6"/>
        <v>0</v>
      </c>
      <c r="D103" s="215">
        <f t="shared" si="6"/>
        <v>0</v>
      </c>
      <c r="E103" s="215">
        <f t="shared" si="6"/>
        <v>25</v>
      </c>
      <c r="F103" s="215">
        <f t="shared" si="6"/>
        <v>50</v>
      </c>
      <c r="G103" s="215">
        <f t="shared" si="6"/>
        <v>75</v>
      </c>
    </row>
    <row r="104" spans="1:7" s="78" customFormat="1" ht="11.25">
      <c r="A104" s="79" t="str">
        <f>A90</f>
        <v>Item 3</v>
      </c>
      <c r="B104" s="79"/>
      <c r="C104" s="215">
        <f t="shared" si="6"/>
        <v>0</v>
      </c>
      <c r="D104" s="215">
        <f t="shared" si="6"/>
        <v>0</v>
      </c>
      <c r="E104" s="215">
        <f t="shared" si="6"/>
        <v>25</v>
      </c>
      <c r="F104" s="215">
        <f t="shared" si="6"/>
        <v>50</v>
      </c>
      <c r="G104" s="215">
        <f t="shared" si="6"/>
        <v>75</v>
      </c>
    </row>
    <row r="105" spans="1:7" s="78" customFormat="1" ht="11.25">
      <c r="A105" s="79" t="str">
        <f>A91</f>
        <v>Item 4</v>
      </c>
      <c r="B105" s="79"/>
      <c r="C105" s="216">
        <f t="shared" si="6"/>
        <v>0</v>
      </c>
      <c r="D105" s="216">
        <f t="shared" si="6"/>
        <v>0</v>
      </c>
      <c r="E105" s="216">
        <f t="shared" si="6"/>
        <v>25</v>
      </c>
      <c r="F105" s="216">
        <f t="shared" si="6"/>
        <v>50</v>
      </c>
      <c r="G105" s="216">
        <f t="shared" si="6"/>
        <v>75</v>
      </c>
    </row>
    <row r="106" spans="1:7" ht="12.75">
      <c r="A106" s="83" t="s">
        <v>11</v>
      </c>
      <c r="B106" s="83"/>
      <c r="C106" s="217">
        <f>SUM(C102:C105)</f>
        <v>0</v>
      </c>
      <c r="D106" s="217">
        <f>SUM(D102:D105)</f>
        <v>0</v>
      </c>
      <c r="E106" s="217">
        <f>SUM(E102:E105)</f>
        <v>100</v>
      </c>
      <c r="F106" s="217">
        <f>SUM(F102:F105)</f>
        <v>200</v>
      </c>
      <c r="G106" s="217">
        <f>SUM(G102:G105)</f>
        <v>300</v>
      </c>
    </row>
    <row r="107" spans="1:7" ht="12.75">
      <c r="A107" s="12" t="s">
        <v>142</v>
      </c>
      <c r="B107" s="12"/>
      <c r="C107" s="92"/>
      <c r="D107" s="92"/>
      <c r="E107" s="92"/>
      <c r="F107" s="92"/>
      <c r="G107" s="92"/>
    </row>
    <row r="108" spans="1:7" s="78" customFormat="1" ht="11.25">
      <c r="A108" s="79" t="str">
        <f>A6</f>
        <v>Item 1</v>
      </c>
      <c r="B108" s="79"/>
      <c r="C108" s="215">
        <f>C88*Assumptions!C74</f>
        <v>0</v>
      </c>
      <c r="D108" s="215">
        <f>D88*Assumptions!D74</f>
        <v>0</v>
      </c>
      <c r="E108" s="215">
        <f>E88*Assumptions!E74</f>
        <v>5</v>
      </c>
      <c r="F108" s="215">
        <f>F88*Assumptions!F74</f>
        <v>10</v>
      </c>
      <c r="G108" s="215">
        <f>G88*Assumptions!G74</f>
        <v>15</v>
      </c>
    </row>
    <row r="109" spans="1:7" s="78" customFormat="1" ht="11.25">
      <c r="A109" s="79" t="str">
        <f>A7</f>
        <v>Item 2</v>
      </c>
      <c r="B109" s="79"/>
      <c r="C109" s="215">
        <f>C89*Assumptions!C75</f>
        <v>0</v>
      </c>
      <c r="D109" s="215">
        <f>D89*Assumptions!D75</f>
        <v>0</v>
      </c>
      <c r="E109" s="215">
        <f>E89*Assumptions!E75</f>
        <v>5</v>
      </c>
      <c r="F109" s="215">
        <f>F89*Assumptions!F75</f>
        <v>10</v>
      </c>
      <c r="G109" s="215">
        <f>G89*Assumptions!G75</f>
        <v>15</v>
      </c>
    </row>
    <row r="110" spans="1:7" s="78" customFormat="1" ht="11.25">
      <c r="A110" s="79" t="str">
        <f>A8</f>
        <v>Item 3</v>
      </c>
      <c r="B110" s="79"/>
      <c r="C110" s="215">
        <f>C90*Assumptions!C76</f>
        <v>0</v>
      </c>
      <c r="D110" s="215">
        <f>D90*Assumptions!D76</f>
        <v>0</v>
      </c>
      <c r="E110" s="215">
        <f>E90*Assumptions!E76</f>
        <v>5</v>
      </c>
      <c r="F110" s="215">
        <f>F90*Assumptions!F76</f>
        <v>10</v>
      </c>
      <c r="G110" s="215">
        <f>G90*Assumptions!G76</f>
        <v>15</v>
      </c>
    </row>
    <row r="111" spans="1:7" s="78" customFormat="1" ht="11.25">
      <c r="A111" s="79" t="str">
        <f>A9</f>
        <v>Item 4</v>
      </c>
      <c r="B111" s="79"/>
      <c r="C111" s="216">
        <f>C91*Assumptions!C77</f>
        <v>0</v>
      </c>
      <c r="D111" s="216">
        <f>D91*Assumptions!D77</f>
        <v>0</v>
      </c>
      <c r="E111" s="216">
        <f>E91*Assumptions!E77</f>
        <v>5</v>
      </c>
      <c r="F111" s="216">
        <f>F91*Assumptions!F77</f>
        <v>10</v>
      </c>
      <c r="G111" s="216">
        <f>G91*Assumptions!G77</f>
        <v>15</v>
      </c>
    </row>
    <row r="112" spans="1:7" ht="12.75">
      <c r="A112" s="83" t="s">
        <v>11</v>
      </c>
      <c r="B112" s="83"/>
      <c r="C112" s="217">
        <f>SUM(C108:C111)</f>
        <v>0</v>
      </c>
      <c r="D112" s="217">
        <f>SUM(D108:D111)</f>
        <v>0</v>
      </c>
      <c r="E112" s="217">
        <f>SUM(E108:E111)</f>
        <v>20</v>
      </c>
      <c r="F112" s="217">
        <f>SUM(F108:F111)</f>
        <v>40</v>
      </c>
      <c r="G112" s="217">
        <f>SUM(G108:G111)</f>
        <v>60</v>
      </c>
    </row>
    <row r="113" spans="1:7" ht="12.75">
      <c r="A113" s="83"/>
      <c r="B113" s="83"/>
      <c r="C113" s="217"/>
      <c r="D113" s="217"/>
      <c r="E113" s="217"/>
      <c r="F113" s="217"/>
      <c r="G113" s="217"/>
    </row>
    <row r="114" spans="1:7" ht="12.75">
      <c r="A114" s="12" t="s">
        <v>148</v>
      </c>
      <c r="B114" s="12"/>
      <c r="C114" s="92"/>
      <c r="D114" s="92"/>
      <c r="E114" s="92"/>
      <c r="F114" s="92"/>
      <c r="G114" s="92"/>
    </row>
    <row r="115" spans="1:7" s="78" customFormat="1" ht="14.25" customHeight="1">
      <c r="A115" s="79" t="str">
        <f>A108</f>
        <v>Item 1</v>
      </c>
      <c r="B115" s="79"/>
      <c r="C115" s="215">
        <f>C95*Assumptions!C80</f>
        <v>0</v>
      </c>
      <c r="D115" s="215">
        <f>D95*Assumptions!D80</f>
        <v>0</v>
      </c>
      <c r="E115" s="215">
        <f>E95*Assumptions!E80</f>
        <v>0</v>
      </c>
      <c r="F115" s="215">
        <f>F95*Assumptions!F80</f>
        <v>0</v>
      </c>
      <c r="G115" s="215">
        <f>G95*Assumptions!G80</f>
        <v>0</v>
      </c>
    </row>
    <row r="116" spans="1:7" s="78" customFormat="1" ht="11.25">
      <c r="A116" s="79" t="str">
        <f>A109</f>
        <v>Item 2</v>
      </c>
      <c r="B116" s="79"/>
      <c r="C116" s="215">
        <f>C96*Assumptions!C81</f>
        <v>0</v>
      </c>
      <c r="D116" s="215">
        <f>D96*Assumptions!D81</f>
        <v>0</v>
      </c>
      <c r="E116" s="215">
        <f>E96*Assumptions!E81</f>
        <v>0</v>
      </c>
      <c r="F116" s="215">
        <f>F96*Assumptions!F81</f>
        <v>0</v>
      </c>
      <c r="G116" s="215">
        <f>G96*Assumptions!G81</f>
        <v>0</v>
      </c>
    </row>
    <row r="117" spans="1:7" s="78" customFormat="1" ht="11.25">
      <c r="A117" s="79" t="str">
        <f>A110</f>
        <v>Item 3</v>
      </c>
      <c r="B117" s="79"/>
      <c r="C117" s="215">
        <f>C97*Assumptions!C82</f>
        <v>0</v>
      </c>
      <c r="D117" s="215">
        <f>D97*Assumptions!D82</f>
        <v>0</v>
      </c>
      <c r="E117" s="215">
        <f>E97*Assumptions!E82</f>
        <v>0</v>
      </c>
      <c r="F117" s="215">
        <f>F97*Assumptions!F82</f>
        <v>0</v>
      </c>
      <c r="G117" s="215">
        <f>G97*Assumptions!G82</f>
        <v>0</v>
      </c>
    </row>
    <row r="118" spans="1:7" s="78" customFormat="1" ht="11.25">
      <c r="A118" s="79" t="str">
        <f>A111</f>
        <v>Item 4</v>
      </c>
      <c r="B118" s="79"/>
      <c r="C118" s="216">
        <f>C98*Assumptions!C83</f>
        <v>0</v>
      </c>
      <c r="D118" s="216">
        <f>D98*Assumptions!D83</f>
        <v>0</v>
      </c>
      <c r="E118" s="216">
        <f>E98*Assumptions!E83</f>
        <v>0</v>
      </c>
      <c r="F118" s="216">
        <f>F98*Assumptions!F83</f>
        <v>0</v>
      </c>
      <c r="G118" s="216">
        <f>G98*Assumptions!G83</f>
        <v>0</v>
      </c>
    </row>
    <row r="119" spans="1:7" ht="12.75">
      <c r="A119" s="83" t="s">
        <v>11</v>
      </c>
      <c r="B119" s="83"/>
      <c r="C119" s="217">
        <f>SUM(C115:C118)</f>
        <v>0</v>
      </c>
      <c r="D119" s="217">
        <f>SUM(D115:D118)</f>
        <v>0</v>
      </c>
      <c r="E119" s="217">
        <f>SUM(E115:E118)</f>
        <v>0</v>
      </c>
      <c r="F119" s="217">
        <f>SUM(F115:F118)</f>
        <v>0</v>
      </c>
      <c r="G119" s="217">
        <f>SUM(G115:G118)</f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scale="93" r:id="rId1"/>
  <headerFooter alignWithMargins="0">
    <oddFooter>&amp;L&amp;B Confidential&amp;B&amp;C&amp;A&amp;RPage &amp;P</oddFooter>
  </headerFooter>
  <rowBreaks count="2" manualBreakCount="2">
    <brk id="53" max="6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Robson</dc:creator>
  <cp:keywords/>
  <dc:description/>
  <cp:lastModifiedBy>Jeff Robson</cp:lastModifiedBy>
  <cp:lastPrinted>2000-07-01T05:10:32Z</cp:lastPrinted>
  <dcterms:created xsi:type="dcterms:W3CDTF">1997-09-14T00:57:01Z</dcterms:created>
  <dcterms:modified xsi:type="dcterms:W3CDTF">2009-10-02T23:20:22Z</dcterms:modified>
  <cp:category/>
  <cp:version/>
  <cp:contentType/>
  <cp:contentStatus/>
</cp:coreProperties>
</file>